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 " sheetId="5" r:id="rId5"/>
  </sheets>
  <definedNames>
    <definedName name="_xlnm.Print_Titles" localSheetId="4">'posebni dio 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'bilanca'!$A$3:$H$24</definedName>
    <definedName name="_xlnm.Print_Area" localSheetId="4">'posebni dio '!$A$1:$E$116</definedName>
    <definedName name="_xlnm.Print_Area" localSheetId="1">'prihodi'!$A$1:$H$43</definedName>
    <definedName name="_xlnm.Print_Area" localSheetId="3">'račun financiranja'!$A$1:$H$17</definedName>
    <definedName name="_xlnm.Print_Area" localSheetId="2">'rashodi-opći dio'!$A$1:$H$90</definedName>
  </definedNames>
  <calcPr fullCalcOnLoad="1"/>
</workbook>
</file>

<file path=xl/sharedStrings.xml><?xml version="1.0" encoding="utf-8"?>
<sst xmlns="http://schemas.openxmlformats.org/spreadsheetml/2006/main" count="319" uniqueCount="261">
  <si>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</si>
  <si>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</si>
  <si>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</si>
  <si>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</si>
  <si>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</si>
  <si>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</si>
  <si>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</si>
  <si>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</si>
  <si>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</si>
  <si>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</si>
  <si>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</si>
  <si>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</si>
  <si>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 xml:space="preserve">Kamate za primljene zajmove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</si>
  <si>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</si>
  <si>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</si>
  <si>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</si>
  <si>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</si>
  <si>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</si>
  <si>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</si>
  <si>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</si>
  <si>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</si>
  <si>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</si>
  <si>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Ostali građevinski objekti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</si>
  <si>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</si>
  <si>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</si>
  <si>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</si>
  <si>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</si>
  <si>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</si>
  <si>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</si>
  <si>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</si>
  <si>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</si>
  <si>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</si>
  <si>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</si>
  <si>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</si>
  <si>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</si>
  <si>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</si>
  <si>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poreza</t>
  </si>
  <si>
    <t>Porezi na robu i usluge</t>
  </si>
  <si>
    <t>Pomoći iz inozemstva (darovnice) i od subjekata unutar opće države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</si>
  <si>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</si>
  <si>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</si>
  <si>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</si>
  <si>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</si>
  <si>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</si>
  <si>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</si>
  <si>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</si>
  <si>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</si>
  <si>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od administrativnih pristojbi i po posebnim propisima</t>
  </si>
  <si>
    <t>Prihodi po posebnim propisima</t>
  </si>
  <si>
    <t>Ostali prihodi</t>
  </si>
  <si>
    <t>Ostali nespomenuti prihodi</t>
  </si>
  <si>
    <t>Prihodi koje ostvare obavljanjem poslova na tržištu (vlastiti prih.)</t>
  </si>
  <si>
    <t>PRIHODI OD PRODAJE NEFINANCIJSKE IMOVINE</t>
  </si>
  <si>
    <t>Zemljište</t>
  </si>
  <si>
    <t>Prihodi od prodaje građevinskih objekata</t>
  </si>
  <si>
    <t>Prihodi od prodaje proizvedene dugotrajne imovine</t>
  </si>
  <si>
    <t>RASHODI POSLOVANJA</t>
  </si>
  <si>
    <t>Rashodi za zaposlene</t>
  </si>
  <si>
    <t>Plaće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</si>
  <si>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</si>
  <si>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</si>
  <si>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</si>
  <si>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</si>
  <si>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</si>
  <si>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</si>
  <si>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Izvanredni rashodi</t>
  </si>
  <si>
    <t>RASHODI ZA NABAVU NEFINANCIJSKE IMOVINE</t>
  </si>
  <si>
    <t xml:space="preserve">Nematerijalna imovina </t>
  </si>
  <si>
    <t>4262</t>
  </si>
  <si>
    <t xml:space="preserve">                                  NETO FINANCIRANJE</t>
  </si>
  <si>
    <t>Primici od zaduživanja</t>
  </si>
  <si>
    <t>Primljeni zajmovi od banaka i ostalih financijskih institucija izvan javnog sektora</t>
  </si>
  <si>
    <t>Izdaci za otplatu glavnice primljenih zajmova</t>
  </si>
  <si>
    <t>Otplata glavnice primljenih zajmova od banaka i ostalih financijskih institucija izvan javnog sektora</t>
  </si>
  <si>
    <t>NETO FINANCIRANJE</t>
  </si>
  <si>
    <t>Naziv rashoda</t>
  </si>
  <si>
    <t>Ostali financijski rashodi</t>
  </si>
  <si>
    <t>VIŠAK / MANJAK + NETO FINANCIRANJE</t>
  </si>
  <si>
    <t>I. OPĆI DIO</t>
  </si>
  <si>
    <t>N a z i v</t>
  </si>
  <si>
    <r>
      <t xml:space="preserve">Trošarine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  </t>
    </r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</si>
  <si>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</si>
  <si>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</si>
  <si>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r>
      <t xml:space="preserve">Prihodi od pozitivnih tečajnih razlika                                    </t>
    </r>
    <r>
      <rPr>
        <b/>
        <sz val="10"/>
        <color indexed="10"/>
        <rFont val="Times New Roman"/>
        <family val="1"/>
      </rPr>
      <t xml:space="preserve">  </t>
    </r>
  </si>
  <si>
    <t xml:space="preserve">Naknade za ceste     </t>
  </si>
  <si>
    <r>
      <t xml:space="preserve">Naknada za izvanredni prijevoz                                            </t>
    </r>
    <r>
      <rPr>
        <sz val="10"/>
        <color indexed="10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 xml:space="preserve">                                      </t>
    </r>
  </si>
  <si>
    <t xml:space="preserve">Naknada za prekomjernu uporabu javne ceste                            </t>
  </si>
  <si>
    <t xml:space="preserve">Naknade za korištenje cestovnog zemljišta                                 </t>
  </si>
  <si>
    <t xml:space="preserve">Naknada za uporabu javnih motornim i priključnim vozila registriranim izvan Republike Hrvatske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</si>
  <si>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</si>
  <si>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Ostali nespomenuti prihodi               </t>
  </si>
  <si>
    <t xml:space="preserve">Prihodi od obavljanja osnovnih poslova vlastite djelatnosti                                                </t>
  </si>
  <si>
    <t xml:space="preserve">Prihodi od obavljanja ostalih poslova vlastite djelatnosti </t>
  </si>
  <si>
    <r>
      <t xml:space="preserve">Stambeni objekti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</si>
  <si>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Poslovni objekti 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</si>
  <si>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Prihodi od prodaje prijevoznih sredstava                     </t>
  </si>
  <si>
    <r>
      <t xml:space="preserve">Plaće za redovan rad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</si>
  <si>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Ostali rashodi za zaposlene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</si>
  <si>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Doprinosi na plaće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</si>
  <si>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Doprinosi za zdravstveno osiguranje </t>
  </si>
  <si>
    <r>
      <t xml:space="preserve">Doprinosi za zapošljavanje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</si>
  <si>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Službena putovanja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</si>
  <si>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Naknade za prijevoz, za rad na terenu i odvojeni život </t>
    </r>
    <r>
      <rPr>
        <b/>
        <sz val="9.85"/>
        <color indexed="10"/>
        <rFont val="Times New Roman"/>
        <family val="1"/>
      </rPr>
      <t xml:space="preserve">    </t>
    </r>
  </si>
  <si>
    <r>
      <t xml:space="preserve">Stručno usavršavanje zaposlenika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</si>
  <si>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</si>
  <si>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</rPr>
      <t xml:space="preserve">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</si>
  <si>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Sitni inventar i auto gume                                                            </t>
    </r>
    <r>
      <rPr>
        <b/>
        <sz val="9.85"/>
        <color indexed="8"/>
        <rFont val="Times New Roman"/>
        <family val="1"/>
      </rPr>
      <t xml:space="preserve"> </t>
    </r>
  </si>
  <si>
    <r>
      <t xml:space="preserve">Usluge telefona, pošte i prijevoza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</si>
  <si>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Redovno održ.cesta i objekata                                              </t>
  </si>
  <si>
    <r>
      <t xml:space="preserve">Investicijsko održavanje cesta              </t>
    </r>
    <r>
      <rPr>
        <b/>
        <sz val="9.85"/>
        <color indexed="10"/>
        <rFont val="Times New Roman"/>
        <family val="1"/>
      </rPr>
      <t xml:space="preserve">                                </t>
    </r>
  </si>
  <si>
    <r>
      <t xml:space="preserve">Beterment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</si>
  <si>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</si>
  <si>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</si>
  <si>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</si>
  <si>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r>
      <t xml:space="preserve">Zakupnine i najamnine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</si>
  <si>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</si>
  <si>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</rPr>
      <t xml:space="preserve">  </t>
    </r>
  </si>
  <si>
    <r>
      <t xml:space="preserve">Studije i razvojne pripreme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</si>
  <si>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Računalne usluge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</si>
  <si>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</si>
  <si>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</si>
  <si>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</si>
  <si>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</si>
  <si>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</si>
  <si>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Ostali nespomenuti rashodi poslovanja               </t>
  </si>
  <si>
    <r>
      <t xml:space="preserve">Kamate za primljene zajmove od banaka i ostalih financijskih institucija izvan javnog sektora                                                </t>
    </r>
    <r>
      <rPr>
        <b/>
        <sz val="9.85"/>
        <color indexed="10"/>
        <rFont val="Times New Roman"/>
        <family val="1"/>
      </rPr>
      <t xml:space="preserve">    </t>
    </r>
  </si>
  <si>
    <r>
      <t xml:space="preserve">Tuzemne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</si>
  <si>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Inozenmne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</si>
  <si>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</si>
  <si>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</si>
  <si>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</si>
  <si>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</rPr>
      <t xml:space="preserve">                               </t>
    </r>
  </si>
  <si>
    <r>
      <t xml:space="preserve">Ostali izvanredni rashodi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</si>
  <si>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Licence              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   </t>
    </r>
  </si>
  <si>
    <r>
      <t xml:space="preserve">Poslovni objekti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</t>
    </r>
  </si>
  <si>
    <r>
      <t xml:space="preserve">Ceste, željeznice i slični građevinski objekti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</si>
  <si>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Ostali građevinski objekti                                           </t>
  </si>
  <si>
    <r>
      <t xml:space="preserve">Uredska oprema i namještaj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</si>
  <si>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</t>
    </r>
    <r>
      <rPr>
        <b/>
        <sz val="9.85"/>
        <color indexed="10"/>
        <rFont val="Times New Roman"/>
        <family val="1"/>
      </rPr>
      <t xml:space="preserve">                                           </t>
    </r>
  </si>
  <si>
    <r>
      <t xml:space="preserve">Oprema za održavanje i zaštitu              </t>
    </r>
    <r>
      <rPr>
        <b/>
        <sz val="9.85"/>
        <color indexed="10"/>
        <rFont val="Times New Roman"/>
        <family val="1"/>
      </rPr>
      <t xml:space="preserve">                                     </t>
    </r>
  </si>
  <si>
    <t xml:space="preserve">Instrumenti, uređaji i strojevi                                                     </t>
  </si>
  <si>
    <r>
      <t xml:space="preserve">Prijevozna sredstva u cestovnom prometu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</si>
  <si>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</si>
  <si>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Primljeni zajmovi od tuzemnih banaka i ostalih financijskih institucija izvan javnog sektora   </t>
    </r>
    <r>
      <rPr>
        <b/>
        <sz val="10"/>
        <color indexed="10"/>
        <rFont val="Times New Roman"/>
        <family val="1"/>
      </rPr>
      <t xml:space="preserve">  </t>
    </r>
  </si>
  <si>
    <r>
      <t xml:space="preserve">Primljeni zajmovi od inozemnih banaka i ostalih financijskih institucija     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</si>
  <si>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Otplata glavnice primljenih zajmova od tuzemnih banaka i ostalih financijskih institucija izvan javnog sektora   </t>
  </si>
  <si>
    <r>
      <t xml:space="preserve">Otplata glavnice primljenih zajmova od inozemnih banaka i ostalih financijskih institucija  </t>
    </r>
    <r>
      <rPr>
        <b/>
        <sz val="10"/>
        <color indexed="10"/>
        <rFont val="Times New Roman"/>
        <family val="1"/>
      </rPr>
      <t xml:space="preserve"> </t>
    </r>
  </si>
  <si>
    <r>
      <t xml:space="preserve">Usluge HAK-a i Hidrometeor. zavoda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</si>
  <si>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</si>
  <si>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</si>
  <si>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</si>
  <si>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</si>
  <si>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</si>
  <si>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</si>
  <si>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Pomoći od ostalih subjekata unutar države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</si>
  <si>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</si>
  <si>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</si>
  <si>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</si>
  <si>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</si>
  <si>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</si>
  <si>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</si>
  <si>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</si>
  <si>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</si>
  <si>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</si>
  <si>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Sitni inventar i auto gume                                  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</si>
  <si>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</si>
  <si>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</si>
  <si>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</si>
  <si>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</si>
  <si>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</si>
  <si>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 xml:space="preserve">Ostali izvanredni rashodi                      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</si>
  <si>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</si>
  <si>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</si>
  <si>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</si>
  <si>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</si>
  <si>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</si>
  <si>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</si>
  <si>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</si>
  <si>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</si>
  <si>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</si>
  <si>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</si>
  <si>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</si>
  <si>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</si>
  <si>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</si>
  <si>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</si>
  <si>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 xml:space="preserve">Kamate za primljene zajmove od banaka i ostalih financijskih institucija izvan javnog sektora                                                  </t>
  </si>
  <si>
    <t>Otplata glavnice primljenih zajmova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</si>
  <si>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</si>
  <si>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</si>
  <si>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</si>
  <si>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 xml:space="preserve">Otplata glavnice primljenih zajmova od inozemnih banaka i ostalih financijskih institucija 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</si>
  <si>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</si>
  <si>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</si>
  <si>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</si>
  <si>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</si>
  <si>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</si>
  <si>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</si>
  <si>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</si>
  <si>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</si>
  <si>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</si>
  <si>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</si>
  <si>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</si>
  <si>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</si>
  <si>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</si>
  <si>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</si>
  <si>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</si>
  <si>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</si>
  <si>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</si>
  <si>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</si>
  <si>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</si>
  <si>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</si>
  <si>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A1005</t>
  </si>
  <si>
    <t>BETTERMENT</t>
  </si>
  <si>
    <t>A1006</t>
  </si>
  <si>
    <t>STUDIJE I RAZVOJNE PRIPREME</t>
  </si>
  <si>
    <t xml:space="preserve">SUFINANCIRANJE  ŽUC-a </t>
  </si>
  <si>
    <t>Kapitalne donacije neprofitnim organizacijama</t>
  </si>
  <si>
    <r>
      <t xml:space="preserve">Plaće za redovan rad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</si>
  <si>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Doprinosi za zdravstveno osiguranje osiguranje </t>
    </r>
    <r>
      <rPr>
        <b/>
        <sz val="9.85"/>
        <color indexed="10"/>
        <rFont val="Times New Roman"/>
        <family val="1"/>
      </rPr>
      <t xml:space="preserve">           </t>
    </r>
  </si>
  <si>
    <r>
      <t xml:space="preserve">Službena putovanja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</si>
  <si>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za prijevoz, za rad na terenu i odvojeni život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</si>
  <si>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Stručno usavršavanje zaposlenika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</si>
  <si>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</si>
  <si>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Usluge telefona, pošte i prijevoza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</si>
  <si>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Usluge promidžbe i informiranja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</si>
  <si>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Zdravstvene i veterinarske usluge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</si>
  <si>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Intelektualne i osobne usluge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</si>
  <si>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Ostale usluge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</si>
  <si>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</si>
  <si>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</si>
  <si>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</si>
  <si>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</si>
  <si>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</si>
  <si>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</si>
  <si>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</si>
  <si>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</si>
  <si>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</si>
  <si>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</si>
  <si>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</si>
  <si>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</si>
  <si>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Kamate za primljene zajmove od banaka i ostalih financijskih institucija izvan javnog sektora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</si>
  <si>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Kapitalne pomoći unutar države</t>
  </si>
  <si>
    <t>Kapitalne pomoći unutar opće države</t>
  </si>
  <si>
    <t xml:space="preserve">II. POSEBNI DIO           </t>
  </si>
  <si>
    <t>A1007</t>
  </si>
  <si>
    <t xml:space="preserve">SUFINANCIRANJE  </t>
  </si>
  <si>
    <t>A1008</t>
  </si>
  <si>
    <t>POMOĆI UNUTAR OPĆE DRŽAVE</t>
  </si>
  <si>
    <t>Pomoći unutar opće države</t>
  </si>
  <si>
    <t>Pomoći dane u inozemstvo i unutar opće države</t>
  </si>
  <si>
    <t xml:space="preserve">Kapitalne donacije </t>
  </si>
  <si>
    <t>Prihodi od dividendi</t>
  </si>
  <si>
    <t>Sufinanciranja po odlukama</t>
  </si>
  <si>
    <t>Plan                               za 2009.</t>
  </si>
  <si>
    <t>Novi plan                               za 2009.</t>
  </si>
  <si>
    <t>Povećanje/ smanjenje</t>
  </si>
  <si>
    <t>Kapitalne donacije neprofitnim organizacijama - ŽUC</t>
  </si>
  <si>
    <t>Povećanje/  smanjenje</t>
  </si>
  <si>
    <t>03</t>
  </si>
  <si>
    <t xml:space="preserve">IZMJENE I DOPUNE FINANCIJSKOG PLANA HRVATSKIH CESTA                                                              ZA  2009. GODINU                                                                                                                          </t>
  </si>
  <si>
    <t>IZDACI ZA FINANCIJSKU  IMOVINU I OTPLATE ZAJMOVA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</si>
</sst>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.85"/>
      <color indexed="10"/>
      <name val="Times New Roman"/>
      <family val="1"/>
    </font>
    <font>
      <sz val="9.85"/>
      <color indexed="10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4"/>
      <name val="Times New Roman"/>
      <family val="1"/>
    </font>
    <font>
      <sz val="14"/>
      <name val="MS Sans Serif"/>
      <family val="0"/>
    </font>
    <font>
      <b/>
      <sz val="12"/>
      <name val="Times New Roman"/>
      <family val="1"/>
    </font>
    <font>
      <sz val="12"/>
      <name val="MS Sans Serif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i/>
      <sz val="9.85"/>
      <name val="Times New Roman"/>
      <family val="1"/>
    </font>
    <font>
      <sz val="9.85"/>
      <name val="Times New Roman"/>
      <family val="1"/>
    </font>
    <font>
      <sz val="10"/>
      <color indexed="17"/>
      <name val="Times New Roman"/>
      <family val="1"/>
    </font>
    <font>
      <sz val="8"/>
      <name val="MS Sans Serif"/>
      <family val="0"/>
    </font>
    <font>
      <b/>
      <sz val="11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8"/>
      <name val="Times New Roman"/>
      <family val="1"/>
    </font>
    <font>
      <sz val="10"/>
      <color indexed="5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7" borderId="0" applyNumberFormat="0" applyBorder="0" applyAlignment="0" applyProtection="0"/>
    <xf numFmtId="0" fontId="0" fillId="4" borderId="7" applyNumberFormat="0" applyFont="0" applyAlignment="0" applyProtection="0"/>
    <xf numFmtId="0" fontId="52" fillId="16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 wrapText="1"/>
      <protection/>
    </xf>
    <xf numFmtId="0" fontId="22" fillId="16" borderId="0" xfId="0" applyNumberFormat="1" applyFont="1" applyFill="1" applyBorder="1" applyAlignment="1" applyProtection="1">
      <alignment wrapText="1"/>
      <protection/>
    </xf>
    <xf numFmtId="0" fontId="23" fillId="16" borderId="0" xfId="0" applyNumberFormat="1" applyFont="1" applyFill="1" applyBorder="1" applyAlignment="1" applyProtection="1">
      <alignment horizontal="left" wrapText="1"/>
      <protection/>
    </xf>
    <xf numFmtId="0" fontId="24" fillId="16" borderId="0" xfId="0" applyNumberFormat="1" applyFont="1" applyFill="1" applyBorder="1" applyAlignment="1" applyProtection="1">
      <alignment wrapText="1"/>
      <protection/>
    </xf>
    <xf numFmtId="0" fontId="21" fillId="16" borderId="0" xfId="0" applyNumberFormat="1" applyFont="1" applyFill="1" applyBorder="1" applyAlignment="1" applyProtection="1">
      <alignment/>
      <protection/>
    </xf>
    <xf numFmtId="0" fontId="25" fillId="16" borderId="10" xfId="0" applyFont="1" applyFill="1" applyBorder="1" applyAlignment="1" quotePrefix="1">
      <alignment horizontal="left" vertical="center" wrapText="1"/>
    </xf>
    <xf numFmtId="0" fontId="25" fillId="16" borderId="11" xfId="0" applyFont="1" applyFill="1" applyBorder="1" applyAlignment="1" quotePrefix="1">
      <alignment horizontal="left" vertical="center" wrapText="1"/>
    </xf>
    <xf numFmtId="0" fontId="25" fillId="16" borderId="11" xfId="0" applyFont="1" applyFill="1" applyBorder="1" applyAlignment="1" quotePrefix="1">
      <alignment horizontal="center" vertical="center" wrapText="1"/>
    </xf>
    <xf numFmtId="0" fontId="25" fillId="16" borderId="11" xfId="0" applyNumberFormat="1" applyFont="1" applyFill="1" applyBorder="1" applyAlignment="1" applyProtection="1" quotePrefix="1">
      <alignment horizontal="left" vertical="center"/>
      <protection/>
    </xf>
    <xf numFmtId="0" fontId="27" fillId="16" borderId="11" xfId="0" applyNumberFormat="1" applyFont="1" applyFill="1" applyBorder="1" applyAlignment="1" applyProtection="1">
      <alignment wrapText="1"/>
      <protection/>
    </xf>
    <xf numFmtId="3" fontId="25" fillId="16" borderId="12" xfId="0" applyNumberFormat="1" applyFont="1" applyFill="1" applyBorder="1" applyAlignment="1" applyProtection="1">
      <alignment wrapText="1"/>
      <protection/>
    </xf>
    <xf numFmtId="0" fontId="25" fillId="16" borderId="11" xfId="0" applyNumberFormat="1" applyFont="1" applyFill="1" applyBorder="1" applyAlignment="1" applyProtection="1">
      <alignment wrapText="1"/>
      <protection/>
    </xf>
    <xf numFmtId="0" fontId="27" fillId="16" borderId="11" xfId="0" applyNumberFormat="1" applyFont="1" applyFill="1" applyBorder="1" applyAlignment="1" applyProtection="1">
      <alignment horizontal="center" wrapText="1"/>
      <protection/>
    </xf>
    <xf numFmtId="0" fontId="23" fillId="16" borderId="0" xfId="0" applyNumberFormat="1" applyFont="1" applyFill="1" applyBorder="1" applyAlignment="1" applyProtection="1" quotePrefix="1">
      <alignment horizontal="left" wrapText="1"/>
      <protection/>
    </xf>
    <xf numFmtId="0" fontId="23" fillId="16" borderId="13" xfId="0" applyNumberFormat="1" applyFont="1" applyFill="1" applyBorder="1" applyAlignment="1" applyProtection="1" quotePrefix="1">
      <alignment horizontal="left" wrapText="1"/>
      <protection/>
    </xf>
    <xf numFmtId="0" fontId="24" fillId="16" borderId="13" xfId="0" applyNumberFormat="1" applyFont="1" applyFill="1" applyBorder="1" applyAlignment="1" applyProtection="1">
      <alignment wrapText="1"/>
      <protection/>
    </xf>
    <xf numFmtId="0" fontId="28" fillId="16" borderId="0" xfId="0" applyNumberFormat="1" applyFont="1" applyFill="1" applyBorder="1" applyAlignment="1" applyProtection="1">
      <alignment/>
      <protection/>
    </xf>
    <xf numFmtId="0" fontId="25" fillId="16" borderId="11" xfId="0" applyFont="1" applyFill="1" applyBorder="1" applyAlignment="1" quotePrefix="1">
      <alignment horizontal="left" vertical="center"/>
    </xf>
    <xf numFmtId="3" fontId="25" fillId="16" borderId="11" xfId="0" applyNumberFormat="1" applyFont="1" applyFill="1" applyBorder="1" applyAlignment="1" applyProtection="1">
      <alignment wrapText="1"/>
      <protection/>
    </xf>
    <xf numFmtId="0" fontId="29" fillId="0" borderId="11" xfId="0" applyFont="1" applyBorder="1" applyAlignment="1" quotePrefix="1">
      <alignment horizontal="left" vertical="center" wrapText="1"/>
    </xf>
    <xf numFmtId="0" fontId="29" fillId="0" borderId="11" xfId="0" applyFont="1" applyBorder="1" applyAlignment="1" quotePrefix="1">
      <alignment horizontal="center" vertical="center" wrapText="1"/>
    </xf>
    <xf numFmtId="0" fontId="20" fillId="0" borderId="11" xfId="0" applyNumberFormat="1" applyFont="1" applyFill="1" applyBorder="1" applyAlignment="1" applyProtection="1" quotePrefix="1">
      <alignment horizontal="center" vertical="center"/>
      <protection/>
    </xf>
    <xf numFmtId="0" fontId="20" fillId="16" borderId="14" xfId="0" applyNumberFormat="1" applyFont="1" applyFill="1" applyBorder="1" applyAlignment="1" applyProtection="1">
      <alignment wrapText="1"/>
      <protection/>
    </xf>
    <xf numFmtId="0" fontId="21" fillId="16" borderId="14" xfId="0" applyNumberFormat="1" applyFont="1" applyFill="1" applyBorder="1" applyAlignment="1" applyProtection="1">
      <alignment wrapText="1"/>
      <protection/>
    </xf>
    <xf numFmtId="0" fontId="21" fillId="16" borderId="14" xfId="0" applyNumberFormat="1" applyFont="1" applyFill="1" applyBorder="1" applyAlignment="1" applyProtection="1">
      <alignment horizontal="center" wrapText="1"/>
      <protection/>
    </xf>
    <xf numFmtId="0" fontId="20" fillId="16" borderId="14" xfId="0" applyNumberFormat="1" applyFont="1" applyFill="1" applyBorder="1" applyAlignment="1" applyProtection="1" quotePrefix="1">
      <alignment horizontal="left" wrapText="1"/>
      <protection/>
    </xf>
    <xf numFmtId="3" fontId="20" fillId="16" borderId="14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center" wrapText="1"/>
      <protection/>
    </xf>
    <xf numFmtId="0" fontId="3" fillId="16" borderId="0" xfId="0" applyNumberFormat="1" applyFont="1" applyFill="1" applyBorder="1" applyAlignment="1" applyProtection="1">
      <alignment horizontal="left" wrapText="1"/>
      <protection/>
    </xf>
    <xf numFmtId="0" fontId="4" fillId="16" borderId="0" xfId="0" applyNumberFormat="1" applyFont="1" applyFill="1" applyBorder="1" applyAlignment="1" applyProtection="1">
      <alignment horizontal="left" wrapText="1"/>
      <protection/>
    </xf>
    <xf numFmtId="3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 quotePrefix="1">
      <alignment horizontal="left" wrapText="1"/>
      <protection/>
    </xf>
    <xf numFmtId="0" fontId="4" fillId="16" borderId="0" xfId="0" applyNumberFormat="1" applyFont="1" applyFill="1" applyBorder="1" applyAlignment="1" applyProtection="1" quotePrefix="1">
      <alignment horizontal="left" wrapText="1"/>
      <protection/>
    </xf>
    <xf numFmtId="0" fontId="4" fillId="16" borderId="0" xfId="0" applyNumberFormat="1" applyFont="1" applyFill="1" applyBorder="1" applyAlignment="1" applyProtection="1" quotePrefix="1">
      <alignment horizontal="left" wrapText="1"/>
      <protection/>
    </xf>
    <xf numFmtId="3" fontId="3" fillId="16" borderId="0" xfId="0" applyNumberFormat="1" applyFont="1" applyFill="1" applyBorder="1" applyAlignment="1" applyProtection="1">
      <alignment wrapText="1"/>
      <protection/>
    </xf>
    <xf numFmtId="3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left" vertical="center" wrapText="1"/>
      <protection/>
    </xf>
    <xf numFmtId="0" fontId="20" fillId="16" borderId="0" xfId="0" applyNumberFormat="1" applyFont="1" applyFill="1" applyBorder="1" applyAlignment="1" applyProtection="1">
      <alignment wrapText="1"/>
      <protection/>
    </xf>
    <xf numFmtId="0" fontId="20" fillId="16" borderId="0" xfId="0" applyNumberFormat="1" applyFont="1" applyFill="1" applyBorder="1" applyAlignment="1" applyProtection="1">
      <alignment horizontal="center" wrapText="1"/>
      <protection/>
    </xf>
    <xf numFmtId="3" fontId="20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horizontal="right" vertical="top"/>
      <protection/>
    </xf>
    <xf numFmtId="0" fontId="3" fillId="16" borderId="0" xfId="0" applyNumberFormat="1" applyFont="1" applyFill="1" applyBorder="1" applyAlignment="1" applyProtection="1">
      <alignment horizontal="right" vertical="top"/>
      <protection/>
    </xf>
    <xf numFmtId="0" fontId="2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>
      <alignment horizontal="left" vertical="center"/>
    </xf>
    <xf numFmtId="3" fontId="3" fillId="16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horizontal="right" vertical="top"/>
      <protection/>
    </xf>
    <xf numFmtId="0" fontId="1" fillId="16" borderId="0" xfId="0" applyFont="1" applyFill="1" applyBorder="1" applyAlignment="1">
      <alignment horizontal="right" vertical="top"/>
    </xf>
    <xf numFmtId="0" fontId="1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1" fillId="16" borderId="0" xfId="0" applyFont="1" applyFill="1" applyBorder="1" applyAlignment="1" quotePrefix="1">
      <alignment horizontal="right" vertical="top"/>
    </xf>
    <xf numFmtId="0" fontId="1" fillId="16" borderId="0" xfId="0" applyFont="1" applyFill="1" applyBorder="1" applyAlignment="1">
      <alignment vertical="center"/>
    </xf>
    <xf numFmtId="3" fontId="4" fillId="16" borderId="0" xfId="0" applyNumberFormat="1" applyFont="1" applyFill="1" applyBorder="1" applyAlignment="1" applyProtection="1">
      <alignment/>
      <protection/>
    </xf>
    <xf numFmtId="0" fontId="2" fillId="16" borderId="0" xfId="0" applyFont="1" applyFill="1" applyBorder="1" applyAlignment="1" quotePrefix="1">
      <alignment horizontal="left" vertical="center"/>
    </xf>
    <xf numFmtId="0" fontId="4" fillId="16" borderId="0" xfId="0" applyNumberFormat="1" applyFont="1" applyFill="1" applyBorder="1" applyAlignment="1" applyProtection="1">
      <alignment horizontal="right" vertical="top"/>
      <protection/>
    </xf>
    <xf numFmtId="0" fontId="1" fillId="16" borderId="0" xfId="0" applyFont="1" applyFill="1" applyBorder="1" applyAlignment="1" quotePrefix="1">
      <alignment horizontal="right" vertical="top"/>
    </xf>
    <xf numFmtId="0" fontId="1" fillId="16" borderId="0" xfId="0" applyFont="1" applyFill="1" applyBorder="1" applyAlignment="1" quotePrefix="1">
      <alignment horizontal="left" vertical="center"/>
    </xf>
    <xf numFmtId="0" fontId="5" fillId="16" borderId="0" xfId="0" applyFont="1" applyFill="1" applyBorder="1" applyAlignment="1">
      <alignment horizontal="right" vertical="top"/>
    </xf>
    <xf numFmtId="0" fontId="1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 quotePrefix="1">
      <alignment horizontal="left" vertical="center"/>
    </xf>
    <xf numFmtId="3" fontId="3" fillId="16" borderId="0" xfId="0" applyNumberFormat="1" applyFont="1" applyFill="1" applyBorder="1" applyAlignment="1" applyProtection="1">
      <alignment/>
      <protection/>
    </xf>
    <xf numFmtId="0" fontId="1" fillId="16" borderId="0" xfId="0" applyFont="1" applyFill="1" applyBorder="1" applyAlignment="1">
      <alignment horizontal="left" vertical="center"/>
    </xf>
    <xf numFmtId="0" fontId="1" fillId="16" borderId="0" xfId="0" applyFont="1" applyFill="1" applyBorder="1" applyAlignment="1" quotePrefix="1">
      <alignment horizontal="left" vertical="center"/>
    </xf>
    <xf numFmtId="0" fontId="1" fillId="16" borderId="0" xfId="0" applyFont="1" applyFill="1" applyBorder="1" applyAlignment="1">
      <alignment horizontal="left" vertical="center" wrapText="1"/>
    </xf>
    <xf numFmtId="0" fontId="1" fillId="16" borderId="0" xfId="0" applyFont="1" applyFill="1" applyBorder="1" applyAlignment="1" quotePrefix="1">
      <alignment horizontal="left" vertical="center" wrapText="1"/>
    </xf>
    <xf numFmtId="0" fontId="2" fillId="16" borderId="0" xfId="0" applyFont="1" applyFill="1" applyBorder="1" applyAlignment="1">
      <alignment vertical="center"/>
    </xf>
    <xf numFmtId="0" fontId="15" fillId="16" borderId="0" xfId="0" applyNumberFormat="1" applyFont="1" applyFill="1" applyBorder="1" applyAlignment="1" applyProtection="1">
      <alignment horizontal="right" vertical="top"/>
      <protection/>
    </xf>
    <xf numFmtId="0" fontId="20" fillId="16" borderId="0" xfId="0" applyNumberFormat="1" applyFont="1" applyFill="1" applyBorder="1" applyAlignment="1" applyProtection="1">
      <alignment horizontal="right" vertical="top"/>
      <protection/>
    </xf>
    <xf numFmtId="0" fontId="30" fillId="16" borderId="0" xfId="0" applyFont="1" applyFill="1" applyBorder="1" applyAlignment="1">
      <alignment horizontal="right" vertical="top"/>
    </xf>
    <xf numFmtId="0" fontId="29" fillId="16" borderId="0" xfId="0" applyFont="1" applyFill="1" applyBorder="1" applyAlignment="1">
      <alignment vertical="center"/>
    </xf>
    <xf numFmtId="3" fontId="20" fillId="16" borderId="0" xfId="0" applyNumberFormat="1" applyFont="1" applyFill="1" applyBorder="1" applyAlignment="1" applyProtection="1">
      <alignment/>
      <protection/>
    </xf>
    <xf numFmtId="0" fontId="21" fillId="16" borderId="0" xfId="0" applyNumberFormat="1" applyFont="1" applyFill="1" applyBorder="1" applyAlignment="1" applyProtection="1">
      <alignment horizontal="right" vertical="top"/>
      <protection/>
    </xf>
    <xf numFmtId="0" fontId="31" fillId="16" borderId="0" xfId="0" applyFont="1" applyFill="1" applyBorder="1" applyAlignment="1">
      <alignment horizontal="right" vertical="top"/>
    </xf>
    <xf numFmtId="0" fontId="31" fillId="16" borderId="0" xfId="0" applyFont="1" applyFill="1" applyBorder="1" applyAlignment="1">
      <alignment vertical="center"/>
    </xf>
    <xf numFmtId="3" fontId="21" fillId="16" borderId="0" xfId="0" applyNumberFormat="1" applyFont="1" applyFill="1" applyBorder="1" applyAlignment="1" applyProtection="1">
      <alignment/>
      <protection/>
    </xf>
    <xf numFmtId="0" fontId="8" fillId="16" borderId="0" xfId="0" applyFont="1" applyFill="1" applyBorder="1" applyAlignment="1">
      <alignment horizontal="right" vertical="top"/>
    </xf>
    <xf numFmtId="0" fontId="4" fillId="16" borderId="0" xfId="0" applyNumberFormat="1" applyFont="1" applyFill="1" applyBorder="1" applyAlignment="1" applyProtection="1" quotePrefix="1">
      <alignment horizontal="right" vertical="top"/>
      <protection/>
    </xf>
    <xf numFmtId="3" fontId="4" fillId="16" borderId="0" xfId="0" applyNumberFormat="1" applyFont="1" applyFill="1" applyBorder="1" applyAlignment="1" applyProtection="1" quotePrefix="1">
      <alignment horizontal="left"/>
      <protection/>
    </xf>
    <xf numFmtId="0" fontId="5" fillId="16" borderId="0" xfId="0" applyFont="1" applyFill="1" applyBorder="1" applyAlignment="1" quotePrefix="1">
      <alignment horizontal="right" vertical="top"/>
    </xf>
    <xf numFmtId="3" fontId="3" fillId="16" borderId="0" xfId="0" applyNumberFormat="1" applyFont="1" applyFill="1" applyBorder="1" applyAlignment="1" applyProtection="1" quotePrefix="1">
      <alignment horizontal="left"/>
      <protection/>
    </xf>
    <xf numFmtId="0" fontId="6" fillId="16" borderId="0" xfId="0" applyNumberFormat="1" applyFont="1" applyFill="1" applyBorder="1" applyAlignment="1" applyProtection="1" quotePrefix="1">
      <alignment horizontal="right" vertical="top"/>
      <protection/>
    </xf>
    <xf numFmtId="3" fontId="6" fillId="16" borderId="0" xfId="0" applyNumberFormat="1" applyFont="1" applyFill="1" applyBorder="1" applyAlignment="1" applyProtection="1">
      <alignment/>
      <protection/>
    </xf>
    <xf numFmtId="0" fontId="3" fillId="16" borderId="14" xfId="0" applyNumberFormat="1" applyFont="1" applyFill="1" applyBorder="1" applyAlignment="1" applyProtection="1">
      <alignment/>
      <protection/>
    </xf>
    <xf numFmtId="0" fontId="3" fillId="16" borderId="14" xfId="0" applyNumberFormat="1" applyFont="1" applyFill="1" applyBorder="1" applyAlignment="1" applyProtection="1">
      <alignment horizontal="center"/>
      <protection/>
    </xf>
    <xf numFmtId="3" fontId="3" fillId="16" borderId="14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/>
      <protection/>
    </xf>
    <xf numFmtId="0" fontId="7" fillId="16" borderId="1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quotePrefix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3" fillId="16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3" fontId="21" fillId="16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 vertical="top" wrapText="1"/>
      <protection/>
    </xf>
    <xf numFmtId="3" fontId="20" fillId="16" borderId="0" xfId="0" applyNumberFormat="1" applyFont="1" applyFill="1" applyBorder="1" applyAlignment="1" applyProtection="1">
      <alignment/>
      <protection/>
    </xf>
    <xf numFmtId="3" fontId="25" fillId="16" borderId="12" xfId="0" applyNumberFormat="1" applyFont="1" applyFill="1" applyBorder="1" applyAlignment="1">
      <alignment horizontal="right"/>
    </xf>
    <xf numFmtId="3" fontId="32" fillId="16" borderId="0" xfId="0" applyNumberFormat="1" applyFont="1" applyFill="1" applyBorder="1" applyAlignment="1" applyProtection="1">
      <alignment wrapText="1"/>
      <protection/>
    </xf>
    <xf numFmtId="0" fontId="32" fillId="16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3" fontId="32" fillId="16" borderId="0" xfId="0" applyNumberFormat="1" applyFont="1" applyFill="1" applyBorder="1" applyAlignment="1" applyProtection="1">
      <alignment/>
      <protection/>
    </xf>
    <xf numFmtId="3" fontId="21" fillId="16" borderId="0" xfId="0" applyNumberFormat="1" applyFont="1" applyFill="1" applyBorder="1" applyAlignment="1" applyProtection="1">
      <alignment wrapText="1"/>
      <protection/>
    </xf>
    <xf numFmtId="3" fontId="21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center" wrapText="1"/>
      <protection/>
    </xf>
    <xf numFmtId="0" fontId="4" fillId="16" borderId="0" xfId="0" applyNumberFormat="1" applyFont="1" applyFill="1" applyBorder="1" applyAlignment="1" applyProtection="1">
      <alignment/>
      <protection/>
    </xf>
    <xf numFmtId="3" fontId="31" fillId="16" borderId="0" xfId="0" applyNumberFormat="1" applyFont="1" applyFill="1" applyBorder="1" applyAlignment="1">
      <alignment horizontal="right" vertical="center"/>
    </xf>
    <xf numFmtId="0" fontId="21" fillId="16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172" fontId="34" fillId="16" borderId="11" xfId="0" applyNumberFormat="1" applyFont="1" applyFill="1" applyBorder="1" applyAlignment="1">
      <alignment horizontal="left" vertical="center"/>
    </xf>
    <xf numFmtId="0" fontId="34" fillId="16" borderId="11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Font="1" applyBorder="1" applyAlignment="1" quotePrefix="1">
      <alignment horizontal="center" vertical="center"/>
    </xf>
    <xf numFmtId="3" fontId="2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16" borderId="0" xfId="0" applyNumberForma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center" vertical="top"/>
    </xf>
    <xf numFmtId="0" fontId="1" fillId="0" borderId="0" xfId="0" applyFont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3" fontId="3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quotePrefix="1">
      <alignment horizontal="left" vertical="center"/>
    </xf>
    <xf numFmtId="3" fontId="31" fillId="16" borderId="0" xfId="0" applyNumberFormat="1" applyFont="1" applyFill="1" applyBorder="1" applyAlignment="1">
      <alignment vertical="center"/>
    </xf>
    <xf numFmtId="3" fontId="29" fillId="16" borderId="0" xfId="0" applyNumberFormat="1" applyFont="1" applyFill="1" applyBorder="1" applyAlignment="1">
      <alignment vertical="center"/>
    </xf>
    <xf numFmtId="0" fontId="1" fillId="16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3" fontId="17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 horizontal="right" wrapText="1"/>
      <protection/>
    </xf>
    <xf numFmtId="3" fontId="37" fillId="0" borderId="0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1" fillId="16" borderId="0" xfId="0" applyNumberFormat="1" applyFont="1" applyFill="1" applyBorder="1" applyAlignment="1">
      <alignment vertical="center"/>
    </xf>
    <xf numFmtId="3" fontId="29" fillId="16" borderId="0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right" vertical="center"/>
    </xf>
    <xf numFmtId="3" fontId="20" fillId="0" borderId="0" xfId="0" applyNumberFormat="1" applyFont="1" applyFill="1" applyBorder="1" applyAlignment="1" applyProtection="1">
      <alignment/>
      <protection/>
    </xf>
    <xf numFmtId="0" fontId="0" fillId="16" borderId="0" xfId="0" applyNumberFormat="1" applyFont="1" applyFill="1" applyBorder="1" applyAlignment="1" applyProtection="1">
      <alignment/>
      <protection/>
    </xf>
    <xf numFmtId="0" fontId="1" fillId="16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 quotePrefix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NumberFormat="1" applyFont="1" applyFill="1" applyBorder="1" applyAlignment="1" applyProtection="1">
      <alignment horizontal="right" vertical="top"/>
      <protection/>
    </xf>
    <xf numFmtId="0" fontId="30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quotePrefix="1">
      <alignment horizontal="right" vertical="top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center" wrapText="1"/>
    </xf>
    <xf numFmtId="0" fontId="0" fillId="16" borderId="11" xfId="0" applyNumberFormat="1" applyFill="1" applyBorder="1" applyAlignment="1" applyProtection="1">
      <alignment/>
      <protection/>
    </xf>
    <xf numFmtId="0" fontId="20" fillId="16" borderId="0" xfId="0" applyNumberFormat="1" applyFont="1" applyFill="1" applyBorder="1" applyAlignment="1" applyProtection="1">
      <alignment horizontal="right"/>
      <protection/>
    </xf>
    <xf numFmtId="0" fontId="21" fillId="16" borderId="0" xfId="0" applyNumberFormat="1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>
      <alignment horizontal="right"/>
    </xf>
    <xf numFmtId="0" fontId="29" fillId="16" borderId="0" xfId="0" applyFont="1" applyFill="1" applyBorder="1" applyAlignment="1" quotePrefix="1">
      <alignment horizontal="left"/>
    </xf>
    <xf numFmtId="0" fontId="7" fillId="16" borderId="10" xfId="0" applyNumberFormat="1" applyFont="1" applyFill="1" applyBorder="1" applyAlignment="1" applyProtection="1">
      <alignment horizontal="left"/>
      <protection/>
    </xf>
    <xf numFmtId="0" fontId="12" fillId="16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6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right" wrapText="1"/>
      <protection/>
    </xf>
    <xf numFmtId="0" fontId="29" fillId="0" borderId="0" xfId="0" applyFont="1" applyFill="1" applyBorder="1" applyAlignment="1" quotePrefix="1">
      <alignment horizontal="right" wrapText="1"/>
    </xf>
    <xf numFmtId="0" fontId="29" fillId="0" borderId="0" xfId="0" applyFont="1" applyFill="1" applyBorder="1" applyAlignment="1">
      <alignment horizontal="left" wrapText="1"/>
    </xf>
    <xf numFmtId="3" fontId="20" fillId="0" borderId="0" xfId="0" applyNumberFormat="1" applyFont="1" applyFill="1" applyBorder="1" applyAlignment="1" applyProtection="1">
      <alignment wrapText="1"/>
      <protection/>
    </xf>
    <xf numFmtId="3" fontId="38" fillId="0" borderId="0" xfId="0" applyNumberFormat="1" applyFont="1" applyFill="1" applyBorder="1" applyAlignment="1" applyProtection="1">
      <alignment/>
      <protection/>
    </xf>
    <xf numFmtId="3" fontId="0" fillId="16" borderId="0" xfId="0" applyNumberFormat="1" applyFill="1" applyBorder="1" applyAlignment="1" applyProtection="1">
      <alignment/>
      <protection/>
    </xf>
    <xf numFmtId="0" fontId="29" fillId="0" borderId="0" xfId="0" applyFont="1" applyBorder="1" applyAlignment="1" quotePrefix="1">
      <alignment horizontal="center" vertical="center" wrapText="1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21" fillId="16" borderId="0" xfId="0" applyNumberFormat="1" applyFont="1" applyFill="1" applyBorder="1" applyAlignment="1" applyProtection="1">
      <alignment/>
      <protection/>
    </xf>
    <xf numFmtId="3" fontId="20" fillId="16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/>
      <protection/>
    </xf>
    <xf numFmtId="173" fontId="21" fillId="0" borderId="0" xfId="0" applyNumberFormat="1" applyFont="1" applyFill="1" applyBorder="1" applyAlignment="1" applyProtection="1">
      <alignment/>
      <protection/>
    </xf>
    <xf numFmtId="173" fontId="20" fillId="0" borderId="0" xfId="0" applyNumberFormat="1" applyFont="1" applyFill="1" applyBorder="1" applyAlignment="1" applyProtection="1">
      <alignment/>
      <protection/>
    </xf>
    <xf numFmtId="0" fontId="23" fillId="16" borderId="0" xfId="0" applyNumberFormat="1" applyFont="1" applyFill="1" applyBorder="1" applyAlignment="1" applyProtection="1" quotePrefix="1">
      <alignment horizontal="center" vertical="center"/>
      <protection/>
    </xf>
    <xf numFmtId="0" fontId="24" fillId="16" borderId="0" xfId="0" applyNumberFormat="1" applyFont="1" applyFill="1" applyBorder="1" applyAlignment="1" applyProtection="1">
      <alignment horizontal="center" vertical="center"/>
      <protection/>
    </xf>
    <xf numFmtId="0" fontId="22" fillId="16" borderId="0" xfId="0" applyNumberFormat="1" applyFont="1" applyFill="1" applyBorder="1" applyAlignment="1" applyProtection="1">
      <alignment horizontal="center" vertical="center"/>
      <protection/>
    </xf>
    <xf numFmtId="0" fontId="22" fillId="16" borderId="0" xfId="0" applyNumberFormat="1" applyFont="1" applyFill="1" applyBorder="1" applyAlignment="1" applyProtection="1">
      <alignment/>
      <protection/>
    </xf>
    <xf numFmtId="0" fontId="25" fillId="16" borderId="10" xfId="0" applyNumberFormat="1" applyFont="1" applyFill="1" applyBorder="1" applyAlignment="1" applyProtection="1" quotePrefix="1">
      <alignment horizontal="left" wrapText="1"/>
      <protection/>
    </xf>
    <xf numFmtId="0" fontId="26" fillId="16" borderId="11" xfId="0" applyNumberFormat="1" applyFont="1" applyFill="1" applyBorder="1" applyAlignment="1" applyProtection="1">
      <alignment wrapText="1"/>
      <protection/>
    </xf>
    <xf numFmtId="0" fontId="25" fillId="16" borderId="10" xfId="0" applyNumberFormat="1" applyFont="1" applyFill="1" applyBorder="1" applyAlignment="1" applyProtection="1">
      <alignment horizontal="left" wrapText="1"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16" borderId="10" xfId="0" applyNumberFormat="1" applyFont="1" applyFill="1" applyBorder="1" applyAlignment="1" applyProtection="1" quotePrefix="1">
      <alignment horizontal="left" wrapText="1"/>
      <protection/>
    </xf>
    <xf numFmtId="0" fontId="12" fillId="16" borderId="11" xfId="0" applyNumberFormat="1" applyFont="1" applyFill="1" applyBorder="1" applyAlignment="1" applyProtection="1">
      <alignment wrapText="1"/>
      <protection/>
    </xf>
    <xf numFmtId="0" fontId="0" fillId="16" borderId="11" xfId="0" applyNumberFormat="1" applyFill="1" applyBorder="1" applyAlignment="1" applyProtection="1">
      <alignment wrapText="1"/>
      <protection/>
    </xf>
    <xf numFmtId="0" fontId="7" fillId="16" borderId="10" xfId="0" applyFont="1" applyFill="1" applyBorder="1" applyAlignment="1" quotePrefix="1">
      <alignment horizontal="left"/>
    </xf>
    <xf numFmtId="0" fontId="0" fillId="16" borderId="11" xfId="0" applyNumberFormat="1" applyFill="1" applyBorder="1" applyAlignment="1" applyProtection="1">
      <alignment/>
      <protection/>
    </xf>
    <xf numFmtId="0" fontId="0" fillId="16" borderId="16" xfId="0" applyNumberFormat="1" applyFill="1" applyBorder="1" applyAlignment="1" applyProtection="1">
      <alignment/>
      <protection/>
    </xf>
    <xf numFmtId="172" fontId="9" fillId="16" borderId="0" xfId="0" applyNumberFormat="1" applyFont="1" applyFill="1" applyAlignment="1">
      <alignment horizontal="center" vertical="center" wrapText="1"/>
    </xf>
    <xf numFmtId="0" fontId="10" fillId="16" borderId="0" xfId="0" applyNumberFormat="1" applyFont="1" applyFill="1" applyBorder="1" applyAlignment="1" applyProtection="1">
      <alignment horizontal="center" wrapText="1"/>
      <protection/>
    </xf>
    <xf numFmtId="0" fontId="10" fillId="16" borderId="0" xfId="0" applyNumberFormat="1" applyFont="1" applyFill="1" applyBorder="1" applyAlignment="1" applyProtection="1">
      <alignment wrapText="1"/>
      <protection/>
    </xf>
    <xf numFmtId="0" fontId="10" fillId="16" borderId="0" xfId="0" applyNumberFormat="1" applyFont="1" applyFill="1" applyBorder="1" applyAlignment="1" applyProtection="1">
      <alignment/>
      <protection/>
    </xf>
    <xf numFmtId="0" fontId="23" fillId="16" borderId="0" xfId="0" applyNumberFormat="1" applyFont="1" applyFill="1" applyBorder="1" applyAlignment="1" applyProtection="1">
      <alignment horizontal="center" vertical="center" wrapText="1"/>
      <protection/>
    </xf>
    <xf numFmtId="0" fontId="24" fillId="16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16" borderId="0" xfId="0" applyNumberFormat="1" applyFont="1" applyFill="1" applyBorder="1" applyAlignment="1" applyProtection="1">
      <alignment horizontal="center" vertical="center"/>
      <protection/>
    </xf>
    <xf numFmtId="0" fontId="2" fillId="16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PageLayoutView="0" workbookViewId="0" topLeftCell="A3">
      <selection activeCell="A20" sqref="A20:E2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customWidth="1"/>
    <col min="5" max="5" width="45.00390625" style="0" customWidth="1"/>
    <col min="6" max="6" width="14.57421875" style="0" customWidth="1"/>
    <col min="7" max="7" width="13.8515625" style="0" customWidth="1"/>
    <col min="8" max="8" width="15.57421875" style="0" customWidth="1"/>
  </cols>
  <sheetData>
    <row r="1" spans="1:5" ht="12.75" customHeight="1" hidden="1">
      <c r="A1" s="267" t="s">
        <v>0</v>
      </c>
      <c r="B1" s="268"/>
      <c r="C1" s="268"/>
      <c r="D1" s="268"/>
      <c r="E1" s="268"/>
    </row>
    <row r="2" spans="1:5" ht="27.75" customHeight="1" hidden="1">
      <c r="A2" s="268"/>
      <c r="B2" s="268"/>
      <c r="C2" s="268"/>
      <c r="D2" s="268"/>
      <c r="E2" s="268"/>
    </row>
    <row r="3" spans="1:8" ht="27.75" customHeight="1">
      <c r="A3" s="275" t="s">
        <v>259</v>
      </c>
      <c r="B3" s="276"/>
      <c r="C3" s="276"/>
      <c r="D3" s="276"/>
      <c r="E3" s="276"/>
      <c r="F3" s="277"/>
      <c r="G3" s="277"/>
      <c r="H3" s="278"/>
    </row>
    <row r="4" spans="1:8" ht="33" customHeight="1">
      <c r="A4" s="276"/>
      <c r="B4" s="276"/>
      <c r="C4" s="276"/>
      <c r="D4" s="276"/>
      <c r="E4" s="276"/>
      <c r="F4" s="277"/>
      <c r="G4" s="277"/>
      <c r="H4" s="278"/>
    </row>
    <row r="5" spans="1:8" s="9" customFormat="1" ht="24" customHeight="1">
      <c r="A5" s="279" t="s">
        <v>78</v>
      </c>
      <c r="B5" s="280"/>
      <c r="C5" s="280"/>
      <c r="D5" s="280"/>
      <c r="E5" s="280"/>
      <c r="F5" s="262"/>
      <c r="G5" s="262"/>
      <c r="H5" s="263"/>
    </row>
    <row r="6" spans="1:8" s="1" customFormat="1" ht="24" customHeight="1">
      <c r="A6" s="279" t="s">
        <v>6</v>
      </c>
      <c r="B6" s="280"/>
      <c r="C6" s="280"/>
      <c r="D6" s="280"/>
      <c r="E6" s="280"/>
      <c r="F6" s="262"/>
      <c r="G6" s="262"/>
      <c r="H6" s="263"/>
    </row>
    <row r="7" spans="1:8" s="1" customFormat="1" ht="13.5" customHeight="1">
      <c r="A7" s="22"/>
      <c r="B7" s="23"/>
      <c r="C7" s="23"/>
      <c r="D7" s="23"/>
      <c r="E7" s="23"/>
      <c r="F7" s="24"/>
      <c r="G7" s="24"/>
      <c r="H7" s="24"/>
    </row>
    <row r="8" spans="1:8" s="1" customFormat="1" ht="27.75" customHeight="1">
      <c r="A8" s="25"/>
      <c r="B8" s="26"/>
      <c r="C8" s="26"/>
      <c r="D8" s="27"/>
      <c r="E8" s="28"/>
      <c r="F8" s="236" t="s">
        <v>253</v>
      </c>
      <c r="G8" s="236" t="s">
        <v>255</v>
      </c>
      <c r="H8" s="236" t="s">
        <v>254</v>
      </c>
    </row>
    <row r="9" spans="1:12" s="1" customFormat="1" ht="22.5" customHeight="1">
      <c r="A9" s="234" t="s">
        <v>35</v>
      </c>
      <c r="B9" s="235"/>
      <c r="C9" s="235"/>
      <c r="D9" s="235"/>
      <c r="E9" s="229"/>
      <c r="F9" s="132">
        <f>prihodi!F4</f>
        <v>1672800000</v>
      </c>
      <c r="G9" s="132">
        <f>prihodi!G4</f>
        <v>-258300000</v>
      </c>
      <c r="H9" s="132">
        <f>prihodi!H4</f>
        <v>1414500000</v>
      </c>
      <c r="J9" s="2"/>
      <c r="K9" s="2"/>
      <c r="L9" s="2"/>
    </row>
    <row r="10" spans="1:8" s="1" customFormat="1" ht="22.5" customHeight="1">
      <c r="A10" s="272" t="s">
        <v>32</v>
      </c>
      <c r="B10" s="273"/>
      <c r="C10" s="273"/>
      <c r="D10" s="273"/>
      <c r="E10" s="274"/>
      <c r="F10" s="132">
        <f>prihodi!F36</f>
        <v>0</v>
      </c>
      <c r="G10" s="132">
        <f>prihodi!G36</f>
        <v>0</v>
      </c>
      <c r="H10" s="132">
        <f>prihodi!H36</f>
        <v>0</v>
      </c>
    </row>
    <row r="11" spans="1:8" s="1" customFormat="1" ht="22.5" customHeight="1">
      <c r="A11" s="269" t="s">
        <v>151</v>
      </c>
      <c r="B11" s="270"/>
      <c r="C11" s="270"/>
      <c r="D11" s="270"/>
      <c r="E11" s="271"/>
      <c r="F11" s="30">
        <f>'rashodi-opći dio'!F4</f>
        <v>1440716840</v>
      </c>
      <c r="G11" s="30">
        <f>'rashodi-opći dio'!G4</f>
        <v>-114500000</v>
      </c>
      <c r="H11" s="30">
        <f>'rashodi-opći dio'!H4</f>
        <v>1326216840</v>
      </c>
    </row>
    <row r="12" spans="1:12" s="1" customFormat="1" ht="22.5" customHeight="1">
      <c r="A12" s="272" t="s">
        <v>33</v>
      </c>
      <c r="B12" s="273"/>
      <c r="C12" s="273"/>
      <c r="D12" s="273"/>
      <c r="E12" s="274"/>
      <c r="F12" s="30">
        <f>'rashodi-opći dio'!F69</f>
        <v>1222400000</v>
      </c>
      <c r="G12" s="30">
        <f>'rashodi-opći dio'!G69</f>
        <v>-143800000</v>
      </c>
      <c r="H12" s="30">
        <f>'rashodi-opći dio'!H69</f>
        <v>1078600000</v>
      </c>
      <c r="J12" s="2"/>
      <c r="K12" s="2"/>
      <c r="L12" s="2"/>
    </row>
    <row r="13" spans="1:12" s="16" customFormat="1" ht="22.5" customHeight="1">
      <c r="A13" s="269" t="s">
        <v>34</v>
      </c>
      <c r="B13" s="270"/>
      <c r="C13" s="270"/>
      <c r="D13" s="270"/>
      <c r="E13" s="270"/>
      <c r="F13" s="30">
        <f>F9+F10-F11-F12</f>
        <v>-990316840</v>
      </c>
      <c r="G13" s="30">
        <f>G9+G10-G11-G12</f>
        <v>0</v>
      </c>
      <c r="H13" s="30">
        <f>H9+H10-H11-H12</f>
        <v>-990316840</v>
      </c>
      <c r="J13" s="14"/>
      <c r="K13" s="14"/>
      <c r="L13" s="14"/>
    </row>
    <row r="14" spans="1:8" s="1" customFormat="1" ht="20.25" customHeight="1">
      <c r="A14" s="33"/>
      <c r="B14" s="23"/>
      <c r="C14" s="23"/>
      <c r="D14" s="23"/>
      <c r="E14" s="21"/>
      <c r="F14" s="24"/>
      <c r="G14" s="24"/>
      <c r="H14" s="24"/>
    </row>
    <row r="15" spans="1:8" s="6" customFormat="1" ht="24" customHeight="1">
      <c r="A15" s="260" t="s">
        <v>45</v>
      </c>
      <c r="B15" s="261"/>
      <c r="C15" s="261"/>
      <c r="D15" s="261"/>
      <c r="E15" s="261"/>
      <c r="F15" s="262"/>
      <c r="G15" s="262"/>
      <c r="H15" s="263"/>
    </row>
    <row r="16" spans="1:8" s="6" customFormat="1" ht="18" customHeight="1">
      <c r="A16" s="34"/>
      <c r="B16" s="35"/>
      <c r="C16" s="35"/>
      <c r="D16" s="35"/>
      <c r="E16" s="35"/>
      <c r="F16" s="36"/>
      <c r="G16" s="36"/>
      <c r="H16" s="36"/>
    </row>
    <row r="17" spans="1:11" s="6" customFormat="1" ht="27.75" customHeight="1">
      <c r="A17" s="25"/>
      <c r="B17" s="26"/>
      <c r="C17" s="26"/>
      <c r="D17" s="27"/>
      <c r="E17" s="28"/>
      <c r="F17" s="236" t="s">
        <v>253</v>
      </c>
      <c r="G17" s="236" t="s">
        <v>255</v>
      </c>
      <c r="H17" s="236" t="s">
        <v>254</v>
      </c>
      <c r="I17" s="207"/>
      <c r="J17" s="207"/>
      <c r="K17" s="207"/>
    </row>
    <row r="18" spans="1:8" s="6" customFormat="1" ht="22.5" customHeight="1">
      <c r="A18" s="266" t="s">
        <v>30</v>
      </c>
      <c r="B18" s="265"/>
      <c r="C18" s="265"/>
      <c r="D18" s="265"/>
      <c r="E18" s="265"/>
      <c r="F18" s="132">
        <f>'račun financiranja'!F4</f>
        <v>1154206840</v>
      </c>
      <c r="G18" s="132">
        <f>'račun financiranja'!G4</f>
        <v>0</v>
      </c>
      <c r="H18" s="132">
        <f>'račun financiranja'!H4</f>
        <v>1154206840</v>
      </c>
    </row>
    <row r="19" spans="1:8" s="6" customFormat="1" ht="22.5" customHeight="1">
      <c r="A19" s="266" t="s">
        <v>260</v>
      </c>
      <c r="B19" s="265"/>
      <c r="C19" s="265"/>
      <c r="D19" s="265"/>
      <c r="E19" s="265"/>
      <c r="F19" s="132">
        <f>'račun financiranja'!F11</f>
        <v>163890000</v>
      </c>
      <c r="G19" s="132">
        <f>'račun financiranja'!G11</f>
        <v>0</v>
      </c>
      <c r="H19" s="132">
        <f>'račun financiranja'!H11</f>
        <v>163890000</v>
      </c>
    </row>
    <row r="20" spans="1:8" s="6" customFormat="1" ht="22.5" customHeight="1">
      <c r="A20" s="264" t="s">
        <v>74</v>
      </c>
      <c r="B20" s="265"/>
      <c r="C20" s="265"/>
      <c r="D20" s="265"/>
      <c r="E20" s="265"/>
      <c r="F20" s="30">
        <f>F18-F19</f>
        <v>990316840</v>
      </c>
      <c r="G20" s="30">
        <f>G18-G19</f>
        <v>0</v>
      </c>
      <c r="H20" s="30">
        <f>H18-H19</f>
        <v>990316840</v>
      </c>
    </row>
    <row r="21" spans="1:8" s="6" customFormat="1" ht="18" customHeight="1">
      <c r="A21" s="37"/>
      <c r="B21" s="31"/>
      <c r="C21" s="29"/>
      <c r="D21" s="32"/>
      <c r="E21" s="31"/>
      <c r="F21" s="38"/>
      <c r="G21" s="38"/>
      <c r="H21" s="38"/>
    </row>
    <row r="22" spans="1:8" s="6" customFormat="1" ht="23.25" customHeight="1">
      <c r="A22" s="264" t="s">
        <v>77</v>
      </c>
      <c r="B22" s="265"/>
      <c r="C22" s="265"/>
      <c r="D22" s="265"/>
      <c r="E22" s="265"/>
      <c r="F22" s="30">
        <f>F13+F20</f>
        <v>0</v>
      </c>
      <c r="G22" s="30">
        <f>G13+G20</f>
        <v>0</v>
      </c>
      <c r="H22" s="30">
        <f>H13+H20</f>
        <v>0</v>
      </c>
    </row>
    <row r="23" spans="1:5" s="6" customFormat="1" ht="18" customHeight="1">
      <c r="A23" s="7"/>
      <c r="B23" s="8"/>
      <c r="C23" s="8"/>
      <c r="D23" s="8"/>
      <c r="E23" s="8"/>
    </row>
    <row r="24" spans="4:8" s="1" customFormat="1" ht="12.75">
      <c r="D24" s="4"/>
      <c r="F24" s="2"/>
      <c r="G24" s="2"/>
      <c r="H24" s="2"/>
    </row>
    <row r="25" s="1" customFormat="1" ht="12.75">
      <c r="D25" s="4"/>
    </row>
    <row r="26" spans="4:8" s="1" customFormat="1" ht="12.75">
      <c r="D26" s="4"/>
      <c r="F26" s="2"/>
      <c r="G26" s="2"/>
      <c r="H26" s="2"/>
    </row>
    <row r="27" spans="4:8" s="1" customFormat="1" ht="12.75">
      <c r="D27" s="4"/>
      <c r="F27" s="2"/>
      <c r="G27" s="2"/>
      <c r="H27" s="2"/>
    </row>
    <row r="28" spans="4:8" s="1" customFormat="1" ht="12.75">
      <c r="D28" s="4"/>
      <c r="F28" s="2"/>
      <c r="G28" s="2"/>
      <c r="H28" s="2"/>
    </row>
    <row r="29" spans="4:8" s="1" customFormat="1" ht="12.75">
      <c r="D29" s="4"/>
      <c r="F29" s="2"/>
      <c r="G29" s="2"/>
      <c r="H29" s="2"/>
    </row>
    <row r="30" spans="4:8" s="1" customFormat="1" ht="12.75">
      <c r="D30" s="4"/>
      <c r="F30" s="2"/>
      <c r="G30" s="2"/>
      <c r="H30" s="2"/>
    </row>
    <row r="31" spans="4:8" s="1" customFormat="1" ht="12.75">
      <c r="D31" s="4"/>
      <c r="F31" s="2"/>
      <c r="G31" s="2"/>
      <c r="H31" s="2"/>
    </row>
    <row r="32" spans="4:8" s="1" customFormat="1" ht="12.75">
      <c r="D32" s="4"/>
      <c r="F32" s="2"/>
      <c r="G32" s="2"/>
      <c r="H32" s="2"/>
    </row>
    <row r="33" spans="4:8" s="1" customFormat="1" ht="12.75">
      <c r="D33" s="4"/>
      <c r="F33" s="2"/>
      <c r="G33" s="2"/>
      <c r="H33" s="2"/>
    </row>
    <row r="34" s="1" customFormat="1" ht="12.75">
      <c r="D34" s="4"/>
    </row>
    <row r="35" s="1" customFormat="1" ht="12.75">
      <c r="D35" s="4"/>
    </row>
    <row r="36" s="1" customFormat="1" ht="12.75">
      <c r="D36" s="4"/>
    </row>
    <row r="37" s="1" customFormat="1" ht="12.75">
      <c r="D37" s="4"/>
    </row>
    <row r="38" s="1" customFormat="1" ht="12.75">
      <c r="D38" s="4"/>
    </row>
    <row r="39" s="1" customFormat="1" ht="12.75">
      <c r="D39" s="4"/>
    </row>
    <row r="40" s="1" customFormat="1" ht="12.75">
      <c r="D40" s="4"/>
    </row>
    <row r="41" s="1" customFormat="1" ht="12.75">
      <c r="D41" s="4"/>
    </row>
    <row r="42" s="1" customFormat="1" ht="12.75">
      <c r="D42" s="4"/>
    </row>
    <row r="43" s="1" customFormat="1" ht="12.75">
      <c r="D43" s="4"/>
    </row>
    <row r="44" s="1" customFormat="1" ht="12.75">
      <c r="D44" s="4"/>
    </row>
    <row r="45" s="1" customFormat="1" ht="12.75">
      <c r="D45" s="4"/>
    </row>
    <row r="46" s="1" customFormat="1" ht="12.75">
      <c r="D46" s="4"/>
    </row>
    <row r="47" s="1" customFormat="1" ht="12.75">
      <c r="D47" s="4"/>
    </row>
    <row r="48" s="1" customFormat="1" ht="12.75">
      <c r="D48" s="4"/>
    </row>
    <row r="49" s="1" customFormat="1" ht="12.75">
      <c r="D49" s="4"/>
    </row>
    <row r="50" s="1" customFormat="1" ht="12.75">
      <c r="D50" s="4"/>
    </row>
    <row r="51" s="1" customFormat="1" ht="12.75">
      <c r="D51" s="4"/>
    </row>
    <row r="52" s="1" customFormat="1" ht="12.75">
      <c r="D52" s="4"/>
    </row>
    <row r="53" s="1" customFormat="1" ht="12.75">
      <c r="D53" s="4"/>
    </row>
    <row r="54" s="1" customFormat="1" ht="12.75">
      <c r="D54" s="4"/>
    </row>
    <row r="55" s="1" customFormat="1" ht="12.75">
      <c r="D55" s="4"/>
    </row>
    <row r="56" s="1" customFormat="1" ht="12.75">
      <c r="D56" s="4"/>
    </row>
    <row r="57" s="1" customFormat="1" ht="12.75">
      <c r="D57" s="4"/>
    </row>
    <row r="58" s="1" customFormat="1" ht="12.75">
      <c r="D58" s="4"/>
    </row>
    <row r="59" s="1" customFormat="1" ht="12.75">
      <c r="D59" s="4"/>
    </row>
    <row r="60" s="1" customFormat="1" ht="12.75">
      <c r="D60" s="4"/>
    </row>
    <row r="61" s="1" customFormat="1" ht="12.75">
      <c r="D61" s="4"/>
    </row>
    <row r="62" s="1" customFormat="1" ht="12.75">
      <c r="D62" s="4"/>
    </row>
    <row r="63" s="1" customFormat="1" ht="12.75">
      <c r="D63" s="4"/>
    </row>
    <row r="64" s="1" customFormat="1" ht="12.75">
      <c r="D64" s="4"/>
    </row>
    <row r="65" s="1" customFormat="1" ht="12.75">
      <c r="D65" s="4"/>
    </row>
    <row r="66" s="1" customFormat="1" ht="12.75">
      <c r="D66" s="4"/>
    </row>
    <row r="67" s="1" customFormat="1" ht="12.75">
      <c r="D67" s="4"/>
    </row>
    <row r="68" s="1" customFormat="1" ht="12.75">
      <c r="D68" s="4"/>
    </row>
    <row r="69" s="1" customFormat="1" ht="12.75">
      <c r="D69" s="4"/>
    </row>
    <row r="70" s="1" customFormat="1" ht="12.75">
      <c r="D70" s="4"/>
    </row>
    <row r="71" s="1" customFormat="1" ht="12.75">
      <c r="D71" s="4"/>
    </row>
    <row r="72" s="1" customFormat="1" ht="12.75">
      <c r="D72" s="4"/>
    </row>
    <row r="73" s="1" customFormat="1" ht="12.75">
      <c r="D73" s="4"/>
    </row>
    <row r="74" s="1" customFormat="1" ht="12.75">
      <c r="D74" s="4"/>
    </row>
    <row r="75" s="1" customFormat="1" ht="12.75">
      <c r="D75" s="4"/>
    </row>
    <row r="76" s="1" customFormat="1" ht="12.75">
      <c r="D76" s="4"/>
    </row>
    <row r="77" s="1" customFormat="1" ht="12.75">
      <c r="D77" s="4"/>
    </row>
    <row r="78" s="1" customFormat="1" ht="12.75">
      <c r="D78" s="4"/>
    </row>
    <row r="79" s="1" customFormat="1" ht="12.75">
      <c r="D79" s="4"/>
    </row>
    <row r="80" s="1" customFormat="1" ht="12.75">
      <c r="D80" s="4"/>
    </row>
    <row r="81" s="1" customFormat="1" ht="12.75">
      <c r="D81" s="4"/>
    </row>
    <row r="82" s="1" customFormat="1" ht="12.75">
      <c r="D82" s="4"/>
    </row>
    <row r="83" s="1" customFormat="1" ht="12.75">
      <c r="D83" s="4"/>
    </row>
    <row r="84" s="1" customFormat="1" ht="12.75">
      <c r="D84" s="4"/>
    </row>
    <row r="85" s="1" customFormat="1" ht="12.75">
      <c r="D85" s="4"/>
    </row>
    <row r="86" s="1" customFormat="1" ht="12.75">
      <c r="D86" s="4"/>
    </row>
    <row r="87" s="1" customFormat="1" ht="12.75">
      <c r="D87" s="4"/>
    </row>
    <row r="88" s="1" customFormat="1" ht="12.75">
      <c r="D88" s="4"/>
    </row>
    <row r="89" s="1" customFormat="1" ht="12.75">
      <c r="D89" s="4"/>
    </row>
    <row r="90" s="1" customFormat="1" ht="12.75">
      <c r="D90" s="4"/>
    </row>
    <row r="91" s="1" customFormat="1" ht="12.75">
      <c r="D91" s="4"/>
    </row>
    <row r="92" s="1" customFormat="1" ht="12.75">
      <c r="D92" s="4"/>
    </row>
    <row r="93" s="1" customFormat="1" ht="12.75">
      <c r="D93" s="4"/>
    </row>
    <row r="94" s="1" customFormat="1" ht="12.75">
      <c r="D94" s="4"/>
    </row>
    <row r="95" s="1" customFormat="1" ht="12.75">
      <c r="D95" s="4"/>
    </row>
    <row r="96" s="1" customFormat="1" ht="12.75">
      <c r="D96" s="4"/>
    </row>
    <row r="97" s="1" customFormat="1" ht="12.75">
      <c r="D97" s="4"/>
    </row>
    <row r="98" s="1" customFormat="1" ht="12.75">
      <c r="D98" s="4"/>
    </row>
    <row r="99" s="1" customFormat="1" ht="12.75">
      <c r="D99" s="4"/>
    </row>
    <row r="100" s="1" customFormat="1" ht="12.75">
      <c r="D100" s="4"/>
    </row>
    <row r="101" s="1" customFormat="1" ht="12.75">
      <c r="D101" s="4"/>
    </row>
    <row r="102" s="1" customFormat="1" ht="12.75">
      <c r="D102" s="4"/>
    </row>
    <row r="103" s="1" customFormat="1" ht="12.75">
      <c r="D103" s="4"/>
    </row>
    <row r="104" s="1" customFormat="1" ht="12.75">
      <c r="D104" s="4"/>
    </row>
    <row r="105" s="1" customFormat="1" ht="12.75">
      <c r="D105" s="4"/>
    </row>
    <row r="106" s="1" customFormat="1" ht="12.75">
      <c r="D106" s="4"/>
    </row>
    <row r="107" s="1" customFormat="1" ht="12.75">
      <c r="D107" s="4"/>
    </row>
    <row r="108" s="1" customFormat="1" ht="12.75">
      <c r="D108" s="4"/>
    </row>
    <row r="109" s="1" customFormat="1" ht="12.75">
      <c r="D109" s="4"/>
    </row>
    <row r="110" s="1" customFormat="1" ht="12.75">
      <c r="D110" s="4"/>
    </row>
    <row r="111" s="1" customFormat="1" ht="12.75">
      <c r="D111" s="4"/>
    </row>
    <row r="112" s="1" customFormat="1" ht="12.75">
      <c r="D112" s="4"/>
    </row>
    <row r="113" s="1" customFormat="1" ht="12.75">
      <c r="D113" s="4"/>
    </row>
    <row r="114" s="1" customFormat="1" ht="12.75">
      <c r="D114" s="4"/>
    </row>
    <row r="115" s="1" customFormat="1" ht="12.75">
      <c r="D115" s="4"/>
    </row>
    <row r="116" s="1" customFormat="1" ht="12.75">
      <c r="D116" s="4"/>
    </row>
    <row r="117" s="1" customFormat="1" ht="12.75">
      <c r="D117" s="4"/>
    </row>
    <row r="118" s="1" customFormat="1" ht="12.75">
      <c r="D118" s="4"/>
    </row>
    <row r="119" s="1" customFormat="1" ht="12.75">
      <c r="D119" s="4"/>
    </row>
    <row r="120" s="1" customFormat="1" ht="12.75">
      <c r="D120" s="4"/>
    </row>
    <row r="121" s="1" customFormat="1" ht="12.75">
      <c r="D121" s="4"/>
    </row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="1" customFormat="1" ht="12.75">
      <c r="D221" s="4"/>
    </row>
    <row r="222" s="1" customFormat="1" ht="12.75">
      <c r="D222" s="4"/>
    </row>
    <row r="223" s="1" customFormat="1" ht="12.75">
      <c r="D223" s="4"/>
    </row>
    <row r="224" s="1" customFormat="1" ht="12.75"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="1" customFormat="1" ht="12.75"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="1" customFormat="1" ht="12.75">
      <c r="D233" s="4"/>
    </row>
    <row r="234" s="1" customFormat="1" ht="12.75">
      <c r="D234" s="4"/>
    </row>
    <row r="235" s="1" customFormat="1" ht="12.75">
      <c r="D235" s="4"/>
    </row>
    <row r="236" s="1" customFormat="1" ht="12.75">
      <c r="D236" s="4"/>
    </row>
    <row r="237" s="1" customFormat="1" ht="12.75">
      <c r="D237" s="4"/>
    </row>
    <row r="238" s="1" customFormat="1" ht="12.75">
      <c r="D238" s="4"/>
    </row>
    <row r="239" s="1" customFormat="1" ht="12.75">
      <c r="D239" s="4"/>
    </row>
    <row r="240" s="1" customFormat="1" ht="12.75">
      <c r="D240" s="4"/>
    </row>
    <row r="241" s="1" customFormat="1" ht="12.75">
      <c r="D241" s="4"/>
    </row>
    <row r="242" s="1" customFormat="1" ht="12.75">
      <c r="D242" s="4"/>
    </row>
    <row r="243" s="1" customFormat="1" ht="12.75">
      <c r="D243" s="4"/>
    </row>
    <row r="244" s="1" customFormat="1" ht="12.75">
      <c r="D244" s="4"/>
    </row>
    <row r="245" s="1" customFormat="1" ht="12.75">
      <c r="D245" s="4"/>
    </row>
    <row r="246" s="1" customFormat="1" ht="12.75">
      <c r="D246" s="4"/>
    </row>
    <row r="247" s="1" customFormat="1" ht="12.75">
      <c r="D247" s="4"/>
    </row>
  </sheetData>
  <sheetProtection/>
  <mergeCells count="13">
    <mergeCell ref="A1:E2"/>
    <mergeCell ref="A13:E13"/>
    <mergeCell ref="A11:E11"/>
    <mergeCell ref="A10:E10"/>
    <mergeCell ref="A3:H4"/>
    <mergeCell ref="A5:H5"/>
    <mergeCell ref="A6:H6"/>
    <mergeCell ref="A12:E12"/>
    <mergeCell ref="A15:H15"/>
    <mergeCell ref="A22:E22"/>
    <mergeCell ref="A18:E18"/>
    <mergeCell ref="A19:E19"/>
    <mergeCell ref="A20:E20"/>
  </mergeCells>
  <printOptions horizontalCentered="1"/>
  <pageMargins left="0" right="0" top="0.6299212598425197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1"/>
  <sheetViews>
    <sheetView zoomScalePageLayoutView="0" workbookViewId="0" topLeftCell="A1">
      <selection activeCell="M11" sqref="L11:M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customWidth="1"/>
    <col min="5" max="5" width="46.140625" style="0" customWidth="1"/>
    <col min="6" max="6" width="13.00390625" style="0" customWidth="1"/>
    <col min="7" max="7" width="11.421875" style="0" customWidth="1"/>
    <col min="8" max="8" width="13.57421875" style="0" customWidth="1"/>
  </cols>
  <sheetData>
    <row r="1" spans="1:8" s="1" customFormat="1" ht="27" customHeight="1">
      <c r="A1" s="281" t="s">
        <v>6</v>
      </c>
      <c r="B1" s="282"/>
      <c r="C1" s="282"/>
      <c r="D1" s="282"/>
      <c r="E1" s="282"/>
      <c r="F1" s="283"/>
      <c r="G1" s="283"/>
      <c r="H1" s="283"/>
    </row>
    <row r="2" spans="1:8" s="1" customFormat="1" ht="37.5" customHeight="1">
      <c r="A2" s="284" t="s">
        <v>152</v>
      </c>
      <c r="B2" s="285"/>
      <c r="C2" s="285"/>
      <c r="D2" s="285"/>
      <c r="E2" s="285"/>
      <c r="F2" s="285"/>
      <c r="G2" s="285"/>
      <c r="H2" s="285"/>
    </row>
    <row r="3" spans="1:8" s="1" customFormat="1" ht="27" customHeight="1">
      <c r="A3" s="39" t="s">
        <v>3</v>
      </c>
      <c r="B3" s="39" t="s">
        <v>2</v>
      </c>
      <c r="C3" s="39" t="s">
        <v>1</v>
      </c>
      <c r="D3" s="40" t="s">
        <v>4</v>
      </c>
      <c r="E3" s="41" t="s">
        <v>44</v>
      </c>
      <c r="F3" s="237" t="s">
        <v>253</v>
      </c>
      <c r="G3" s="237" t="s">
        <v>255</v>
      </c>
      <c r="H3" s="237" t="s">
        <v>254</v>
      </c>
    </row>
    <row r="4" spans="1:8" s="19" customFormat="1" ht="24.75" customHeight="1">
      <c r="A4" s="42">
        <v>6</v>
      </c>
      <c r="B4" s="43"/>
      <c r="C4" s="43"/>
      <c r="D4" s="44"/>
      <c r="E4" s="45" t="s">
        <v>35</v>
      </c>
      <c r="F4" s="46">
        <f>F5+F8+F14+F26+F31</f>
        <v>1672800000</v>
      </c>
      <c r="G4" s="46">
        <f>G5+G8+G14+G26+G31</f>
        <v>-258300000</v>
      </c>
      <c r="H4" s="46">
        <f>H5+H8+H14+H26+H31</f>
        <v>1414500000</v>
      </c>
    </row>
    <row r="5" spans="1:8" s="19" customFormat="1" ht="13.5" customHeight="1" hidden="1">
      <c r="A5" s="47"/>
      <c r="B5" s="48">
        <v>61</v>
      </c>
      <c r="C5" s="18"/>
      <c r="D5" s="49"/>
      <c r="E5" s="50" t="s">
        <v>36</v>
      </c>
      <c r="F5" s="20">
        <f aca="true" t="shared" si="0" ref="F5:H6">F6</f>
        <v>0</v>
      </c>
      <c r="G5" s="20">
        <f t="shared" si="0"/>
        <v>0</v>
      </c>
      <c r="H5" s="20">
        <f t="shared" si="0"/>
        <v>0</v>
      </c>
    </row>
    <row r="6" spans="1:8" s="19" customFormat="1" ht="13.5" customHeight="1" hidden="1">
      <c r="A6" s="47"/>
      <c r="B6" s="18"/>
      <c r="C6" s="48">
        <v>614</v>
      </c>
      <c r="D6" s="49"/>
      <c r="E6" s="50" t="s">
        <v>37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9" s="19" customFormat="1" ht="13.5" customHeight="1" hidden="1">
      <c r="A7" s="47"/>
      <c r="B7" s="18"/>
      <c r="C7" s="18"/>
      <c r="D7" s="49">
        <v>6143</v>
      </c>
      <c r="E7" s="51" t="s">
        <v>80</v>
      </c>
      <c r="F7" s="137"/>
      <c r="G7" s="137"/>
      <c r="H7" s="137"/>
      <c r="I7" s="142"/>
    </row>
    <row r="8" spans="1:8" s="19" customFormat="1" ht="27.75" customHeight="1">
      <c r="A8" s="18"/>
      <c r="B8" s="47">
        <v>63</v>
      </c>
      <c r="C8" s="18"/>
      <c r="D8" s="49"/>
      <c r="E8" s="47" t="s">
        <v>38</v>
      </c>
      <c r="F8" s="20">
        <f>F9+F12</f>
        <v>1601546131</v>
      </c>
      <c r="G8" s="20">
        <f>G9+G12</f>
        <v>-258299058</v>
      </c>
      <c r="H8" s="20">
        <f>H9+H12</f>
        <v>1343247073</v>
      </c>
    </row>
    <row r="9" spans="1:8" s="19" customFormat="1" ht="13.5" customHeight="1">
      <c r="A9" s="18"/>
      <c r="B9" s="18"/>
      <c r="C9" s="47">
        <v>633</v>
      </c>
      <c r="D9" s="49"/>
      <c r="E9" s="54" t="s">
        <v>39</v>
      </c>
      <c r="F9" s="20">
        <f>F10+F11</f>
        <v>1601546131</v>
      </c>
      <c r="G9" s="20">
        <f>G10+G11</f>
        <v>-258299058</v>
      </c>
      <c r="H9" s="20">
        <f>H10+H11</f>
        <v>1343247073</v>
      </c>
    </row>
    <row r="10" spans="1:8" s="19" customFormat="1" ht="13.5" customHeight="1" hidden="1">
      <c r="A10" s="18"/>
      <c r="B10" s="18"/>
      <c r="C10" s="47"/>
      <c r="D10" s="49">
        <v>6331</v>
      </c>
      <c r="E10" s="55" t="s">
        <v>40</v>
      </c>
      <c r="F10" s="20"/>
      <c r="G10" s="20"/>
      <c r="H10" s="20"/>
    </row>
    <row r="11" spans="1:8" s="19" customFormat="1" ht="13.5" customHeight="1">
      <c r="A11" s="18"/>
      <c r="B11" s="18"/>
      <c r="C11" s="18"/>
      <c r="D11" s="49">
        <v>6332</v>
      </c>
      <c r="E11" s="56" t="s">
        <v>41</v>
      </c>
      <c r="F11" s="137">
        <v>1601546131</v>
      </c>
      <c r="G11" s="137">
        <f>H11-F11</f>
        <v>-258299058</v>
      </c>
      <c r="H11" s="137">
        <v>1343247073</v>
      </c>
    </row>
    <row r="12" spans="1:8" s="19" customFormat="1" ht="13.5" customHeight="1" hidden="1">
      <c r="A12" s="18"/>
      <c r="B12" s="18"/>
      <c r="C12" s="47">
        <v>634</v>
      </c>
      <c r="D12" s="49"/>
      <c r="E12" s="54" t="s">
        <v>154</v>
      </c>
      <c r="F12" s="20">
        <f>F13</f>
        <v>0</v>
      </c>
      <c r="G12" s="20">
        <f>G13</f>
        <v>0</v>
      </c>
      <c r="H12" s="20">
        <f>H13</f>
        <v>0</v>
      </c>
    </row>
    <row r="13" spans="1:8" s="140" customFormat="1" ht="13.5" customHeight="1" hidden="1">
      <c r="A13" s="53"/>
      <c r="B13" s="53"/>
      <c r="C13" s="53"/>
      <c r="D13" s="139">
        <v>6342</v>
      </c>
      <c r="E13" s="55" t="s">
        <v>154</v>
      </c>
      <c r="F13" s="52"/>
      <c r="G13" s="137">
        <f>H13-F13</f>
        <v>0</v>
      </c>
      <c r="H13" s="52"/>
    </row>
    <row r="14" spans="1:8" s="19" customFormat="1" ht="13.5" customHeight="1">
      <c r="A14" s="18"/>
      <c r="B14" s="48">
        <v>64</v>
      </c>
      <c r="C14" s="18"/>
      <c r="D14" s="49"/>
      <c r="E14" s="50" t="s">
        <v>42</v>
      </c>
      <c r="F14" s="57">
        <f>F15+F20</f>
        <v>54663869</v>
      </c>
      <c r="G14" s="57">
        <f>G15+G20</f>
        <v>-942</v>
      </c>
      <c r="H14" s="57">
        <f>H15+H20</f>
        <v>54662927</v>
      </c>
    </row>
    <row r="15" spans="1:8" s="19" customFormat="1" ht="13.5" customHeight="1">
      <c r="A15" s="18"/>
      <c r="B15" s="18"/>
      <c r="C15" s="48">
        <v>641</v>
      </c>
      <c r="D15" s="49"/>
      <c r="E15" s="50" t="s">
        <v>43</v>
      </c>
      <c r="F15" s="57">
        <f>SUM(F16:F19)</f>
        <v>20053869</v>
      </c>
      <c r="G15" s="57">
        <f>SUM(G16:G19)</f>
        <v>-942</v>
      </c>
      <c r="H15" s="57">
        <f>SUM(H16:H19)</f>
        <v>20052927</v>
      </c>
    </row>
    <row r="16" spans="1:8" s="19" customFormat="1" ht="13.5" customHeight="1">
      <c r="A16" s="18"/>
      <c r="B16" s="18"/>
      <c r="C16" s="18"/>
      <c r="D16" s="49">
        <v>6413</v>
      </c>
      <c r="E16" s="53" t="s">
        <v>81</v>
      </c>
      <c r="F16" s="138">
        <v>2300000</v>
      </c>
      <c r="G16" s="137">
        <f>H16-F16</f>
        <v>0</v>
      </c>
      <c r="H16" s="138">
        <v>2300000</v>
      </c>
    </row>
    <row r="17" spans="1:8" s="19" customFormat="1" ht="13.5" customHeight="1">
      <c r="A17" s="18"/>
      <c r="B17" s="18"/>
      <c r="C17" s="18"/>
      <c r="D17" s="49">
        <v>6414</v>
      </c>
      <c r="E17" s="53" t="s">
        <v>82</v>
      </c>
      <c r="F17" s="138">
        <v>1000000</v>
      </c>
      <c r="G17" s="137">
        <f>H17-F17</f>
        <v>0</v>
      </c>
      <c r="H17" s="138">
        <v>1000000</v>
      </c>
    </row>
    <row r="18" spans="1:8" s="19" customFormat="1" ht="13.5" customHeight="1">
      <c r="A18" s="18"/>
      <c r="B18" s="18"/>
      <c r="C18" s="18"/>
      <c r="D18" s="49">
        <v>6415</v>
      </c>
      <c r="E18" s="53" t="s">
        <v>83</v>
      </c>
      <c r="F18" s="138">
        <v>16753869</v>
      </c>
      <c r="G18" s="137">
        <f>H18-F18</f>
        <v>-942</v>
      </c>
      <c r="H18" s="138">
        <v>16752927</v>
      </c>
    </row>
    <row r="19" spans="1:8" s="19" customFormat="1" ht="13.5" customHeight="1">
      <c r="A19" s="18"/>
      <c r="B19" s="18"/>
      <c r="C19" s="18"/>
      <c r="D19" s="49">
        <v>6416</v>
      </c>
      <c r="E19" s="53" t="s">
        <v>251</v>
      </c>
      <c r="F19" s="138"/>
      <c r="G19" s="137"/>
      <c r="H19" s="138"/>
    </row>
    <row r="20" spans="1:8" s="19" customFormat="1" ht="13.5" customHeight="1">
      <c r="A20" s="18"/>
      <c r="B20" s="18"/>
      <c r="C20" s="48">
        <v>642</v>
      </c>
      <c r="D20" s="49"/>
      <c r="E20" s="50" t="s">
        <v>46</v>
      </c>
      <c r="F20" s="57">
        <f>SUM(F21:F21)</f>
        <v>34610000</v>
      </c>
      <c r="G20" s="57">
        <f>SUM(G21:G21)</f>
        <v>0</v>
      </c>
      <c r="H20" s="57">
        <f>SUM(H21:H21)</f>
        <v>34610000</v>
      </c>
    </row>
    <row r="21" spans="1:8" s="116" customFormat="1" ht="13.5" customHeight="1">
      <c r="A21" s="48"/>
      <c r="B21" s="48"/>
      <c r="C21" s="48"/>
      <c r="D21" s="63">
        <v>6424</v>
      </c>
      <c r="E21" s="238" t="s">
        <v>84</v>
      </c>
      <c r="F21" s="62">
        <f>SUM(F22:F25)</f>
        <v>34610000</v>
      </c>
      <c r="G21" s="62">
        <f>SUM(G22:G25)</f>
        <v>0</v>
      </c>
      <c r="H21" s="62">
        <f>SUM(H22:H25)</f>
        <v>34610000</v>
      </c>
    </row>
    <row r="22" spans="1:8" s="19" customFormat="1" ht="13.5" customHeight="1">
      <c r="A22" s="18"/>
      <c r="B22" s="18"/>
      <c r="C22" s="18"/>
      <c r="D22" s="49"/>
      <c r="E22" s="53" t="s">
        <v>85</v>
      </c>
      <c r="F22" s="138">
        <v>16710000</v>
      </c>
      <c r="G22" s="137">
        <f>H22-F22</f>
        <v>0</v>
      </c>
      <c r="H22" s="138">
        <v>16710000</v>
      </c>
    </row>
    <row r="23" spans="1:8" s="19" customFormat="1" ht="13.5" customHeight="1">
      <c r="A23" s="18"/>
      <c r="B23" s="18"/>
      <c r="C23" s="18"/>
      <c r="D23" s="49"/>
      <c r="E23" s="53" t="s">
        <v>86</v>
      </c>
      <c r="F23" s="138">
        <v>3200000</v>
      </c>
      <c r="G23" s="137">
        <f>H23-F23</f>
        <v>0</v>
      </c>
      <c r="H23" s="138">
        <v>3200000</v>
      </c>
    </row>
    <row r="24" spans="1:8" s="19" customFormat="1" ht="13.5" customHeight="1">
      <c r="A24" s="18"/>
      <c r="B24" s="18"/>
      <c r="C24" s="18"/>
      <c r="D24" s="49"/>
      <c r="E24" s="53" t="s">
        <v>87</v>
      </c>
      <c r="F24" s="138">
        <v>13500000</v>
      </c>
      <c r="G24" s="137">
        <f>H24-F24</f>
        <v>0</v>
      </c>
      <c r="H24" s="138">
        <v>13500000</v>
      </c>
    </row>
    <row r="25" spans="1:11" s="19" customFormat="1" ht="27" customHeight="1">
      <c r="A25" s="18"/>
      <c r="B25" s="18"/>
      <c r="C25" s="18"/>
      <c r="D25" s="49"/>
      <c r="E25" s="53" t="s">
        <v>88</v>
      </c>
      <c r="F25" s="138">
        <v>1200000</v>
      </c>
      <c r="G25" s="137">
        <f>H25-F25</f>
        <v>0</v>
      </c>
      <c r="H25" s="138">
        <v>1200000</v>
      </c>
      <c r="I25" s="24"/>
      <c r="J25" s="24"/>
      <c r="K25" s="24"/>
    </row>
    <row r="26" spans="1:8" s="19" customFormat="1" ht="25.5" customHeight="1">
      <c r="A26" s="18"/>
      <c r="B26" s="130">
        <v>65</v>
      </c>
      <c r="C26" s="18"/>
      <c r="D26" s="49"/>
      <c r="E26" s="50" t="s">
        <v>47</v>
      </c>
      <c r="F26" s="57">
        <f aca="true" t="shared" si="1" ref="F26:H27">F27</f>
        <v>15000000</v>
      </c>
      <c r="G26" s="57">
        <f t="shared" si="1"/>
        <v>0</v>
      </c>
      <c r="H26" s="57">
        <f t="shared" si="1"/>
        <v>15000000</v>
      </c>
    </row>
    <row r="27" spans="1:8" s="19" customFormat="1" ht="13.5" customHeight="1">
      <c r="A27" s="18"/>
      <c r="B27" s="18"/>
      <c r="C27" s="48">
        <v>652</v>
      </c>
      <c r="D27" s="49"/>
      <c r="E27" s="50" t="s">
        <v>48</v>
      </c>
      <c r="F27" s="57">
        <f t="shared" si="1"/>
        <v>15000000</v>
      </c>
      <c r="G27" s="57">
        <f t="shared" si="1"/>
        <v>0</v>
      </c>
      <c r="H27" s="57">
        <f t="shared" si="1"/>
        <v>15000000</v>
      </c>
    </row>
    <row r="28" spans="1:8" s="116" customFormat="1" ht="13.5" customHeight="1">
      <c r="A28" s="48"/>
      <c r="B28" s="48"/>
      <c r="C28" s="48"/>
      <c r="D28" s="63">
        <v>6526</v>
      </c>
      <c r="E28" s="48" t="s">
        <v>50</v>
      </c>
      <c r="F28" s="62">
        <f>SUM(F29:F30)</f>
        <v>15000000</v>
      </c>
      <c r="G28" s="62">
        <f>SUM(G29:G30)</f>
        <v>0</v>
      </c>
      <c r="H28" s="62">
        <f>SUM(H29:H30)</f>
        <v>15000000</v>
      </c>
    </row>
    <row r="29" spans="1:8" s="19" customFormat="1" ht="13.5" customHeight="1">
      <c r="A29" s="18"/>
      <c r="B29" s="18"/>
      <c r="C29" s="18"/>
      <c r="D29" s="49"/>
      <c r="E29" s="53" t="s">
        <v>89</v>
      </c>
      <c r="F29" s="138">
        <v>5000000</v>
      </c>
      <c r="G29" s="137">
        <f>H29-F29</f>
        <v>0</v>
      </c>
      <c r="H29" s="138">
        <v>5000000</v>
      </c>
    </row>
    <row r="30" spans="1:13" s="19" customFormat="1" ht="13.5" customHeight="1">
      <c r="A30" s="18"/>
      <c r="B30" s="18"/>
      <c r="C30" s="18"/>
      <c r="D30" s="49"/>
      <c r="E30" s="53" t="s">
        <v>90</v>
      </c>
      <c r="F30" s="138">
        <v>10000000</v>
      </c>
      <c r="G30" s="137">
        <f>H30-F30</f>
        <v>0</v>
      </c>
      <c r="H30" s="138">
        <v>10000000</v>
      </c>
      <c r="I30" s="24"/>
      <c r="J30" s="24"/>
      <c r="K30" s="24"/>
      <c r="L30" s="24"/>
      <c r="M30" s="24"/>
    </row>
    <row r="31" spans="1:8" s="19" customFormat="1" ht="13.5" customHeight="1">
      <c r="A31" s="18"/>
      <c r="B31" s="48">
        <v>66</v>
      </c>
      <c r="C31" s="18"/>
      <c r="D31" s="49"/>
      <c r="E31" s="48" t="s">
        <v>49</v>
      </c>
      <c r="F31" s="57">
        <f>F32</f>
        <v>1590000</v>
      </c>
      <c r="G31" s="57">
        <f>G32</f>
        <v>0</v>
      </c>
      <c r="H31" s="57">
        <f>H32</f>
        <v>1590000</v>
      </c>
    </row>
    <row r="32" spans="1:8" s="19" customFormat="1" ht="27" customHeight="1">
      <c r="A32" s="18"/>
      <c r="B32" s="18"/>
      <c r="C32" s="130">
        <v>661</v>
      </c>
      <c r="D32" s="49"/>
      <c r="E32" s="48" t="s">
        <v>51</v>
      </c>
      <c r="F32" s="57">
        <f>F33+F34</f>
        <v>1590000</v>
      </c>
      <c r="G32" s="57">
        <f>G33+G34</f>
        <v>0</v>
      </c>
      <c r="H32" s="57">
        <f>H33+H34</f>
        <v>1590000</v>
      </c>
    </row>
    <row r="33" spans="1:8" s="19" customFormat="1" ht="13.5" customHeight="1">
      <c r="A33" s="18"/>
      <c r="B33" s="18"/>
      <c r="C33" s="18"/>
      <c r="D33" s="49">
        <v>6611</v>
      </c>
      <c r="E33" s="59" t="s">
        <v>91</v>
      </c>
      <c r="F33" s="138">
        <v>1580000</v>
      </c>
      <c r="G33" s="137">
        <f>H33-F33</f>
        <v>0</v>
      </c>
      <c r="H33" s="138">
        <v>1580000</v>
      </c>
    </row>
    <row r="34" spans="1:8" s="19" customFormat="1" ht="13.5" customHeight="1">
      <c r="A34" s="18"/>
      <c r="B34" s="18"/>
      <c r="C34" s="18"/>
      <c r="D34" s="49">
        <v>6612</v>
      </c>
      <c r="E34" s="53" t="s">
        <v>92</v>
      </c>
      <c r="F34" s="138">
        <v>10000</v>
      </c>
      <c r="G34" s="137">
        <f>H34-F34</f>
        <v>0</v>
      </c>
      <c r="H34" s="138">
        <v>10000</v>
      </c>
    </row>
    <row r="35" spans="1:8" s="19" customFormat="1" ht="13.5" customHeight="1">
      <c r="A35" s="18"/>
      <c r="B35" s="18"/>
      <c r="C35" s="18"/>
      <c r="D35" s="49"/>
      <c r="E35" s="53"/>
      <c r="F35" s="58"/>
      <c r="G35" s="58"/>
      <c r="H35" s="58"/>
    </row>
    <row r="36" spans="1:8" s="19" customFormat="1" ht="13.5" customHeight="1" hidden="1">
      <c r="A36" s="60">
        <v>7</v>
      </c>
      <c r="B36" s="60"/>
      <c r="C36" s="60"/>
      <c r="D36" s="61"/>
      <c r="E36" s="60" t="s">
        <v>52</v>
      </c>
      <c r="F36" s="62">
        <f>F37</f>
        <v>0</v>
      </c>
      <c r="G36" s="62">
        <f>G37</f>
        <v>0</v>
      </c>
      <c r="H36" s="62">
        <f>H37</f>
        <v>0</v>
      </c>
    </row>
    <row r="37" spans="1:8" s="19" customFormat="1" ht="13.5" customHeight="1" hidden="1">
      <c r="A37" s="18"/>
      <c r="B37" s="48">
        <v>72</v>
      </c>
      <c r="C37" s="48"/>
      <c r="D37" s="63"/>
      <c r="E37" s="48" t="s">
        <v>55</v>
      </c>
      <c r="F37" s="57">
        <f>F38+F43</f>
        <v>0</v>
      </c>
      <c r="G37" s="57">
        <f>G38+G43</f>
        <v>0</v>
      </c>
      <c r="H37" s="57">
        <f>H38+H43</f>
        <v>0</v>
      </c>
    </row>
    <row r="38" spans="1:8" s="19" customFormat="1" ht="13.5" customHeight="1" hidden="1">
      <c r="A38" s="18"/>
      <c r="B38" s="48"/>
      <c r="C38" s="48">
        <v>721</v>
      </c>
      <c r="D38" s="63"/>
      <c r="E38" s="48" t="s">
        <v>54</v>
      </c>
      <c r="F38" s="57">
        <f>F39+F40</f>
        <v>0</v>
      </c>
      <c r="G38" s="57">
        <f>G39+G40</f>
        <v>0</v>
      </c>
      <c r="H38" s="57">
        <f>H39+H40</f>
        <v>0</v>
      </c>
    </row>
    <row r="39" spans="1:11" s="19" customFormat="1" ht="13.5" customHeight="1" hidden="1">
      <c r="A39" s="18"/>
      <c r="B39" s="18"/>
      <c r="C39" s="18"/>
      <c r="D39" s="49">
        <v>7211</v>
      </c>
      <c r="E39" s="53" t="s">
        <v>93</v>
      </c>
      <c r="F39" s="138">
        <v>0</v>
      </c>
      <c r="G39" s="138">
        <v>0</v>
      </c>
      <c r="H39" s="138"/>
      <c r="I39" s="134"/>
      <c r="J39" s="134"/>
      <c r="K39" s="134"/>
    </row>
    <row r="40" spans="1:11" s="19" customFormat="1" ht="13.5" customHeight="1" hidden="1">
      <c r="A40" s="18"/>
      <c r="B40" s="18"/>
      <c r="C40" s="18"/>
      <c r="D40" s="49">
        <v>7212</v>
      </c>
      <c r="E40" s="53" t="s">
        <v>94</v>
      </c>
      <c r="F40" s="133"/>
      <c r="G40" s="133"/>
      <c r="H40" s="133"/>
      <c r="I40" s="134"/>
      <c r="J40" s="134"/>
      <c r="K40" s="134"/>
    </row>
    <row r="41" spans="1:8" s="19" customFormat="1" ht="13.5" customHeight="1" hidden="1">
      <c r="A41" s="18"/>
      <c r="B41" s="18"/>
      <c r="C41" s="18"/>
      <c r="D41" s="49">
        <v>7213</v>
      </c>
      <c r="E41" s="53" t="s">
        <v>20</v>
      </c>
      <c r="F41" s="58"/>
      <c r="G41" s="58"/>
      <c r="H41" s="58"/>
    </row>
    <row r="42" spans="1:8" s="19" customFormat="1" ht="13.5" customHeight="1" hidden="1">
      <c r="A42" s="18"/>
      <c r="B42" s="18"/>
      <c r="C42" s="18"/>
      <c r="D42" s="49">
        <v>7214</v>
      </c>
      <c r="E42" s="53" t="s">
        <v>22</v>
      </c>
      <c r="F42" s="58"/>
      <c r="G42" s="58"/>
      <c r="H42" s="58"/>
    </row>
    <row r="43" spans="1:8" s="19" customFormat="1" ht="13.5" customHeight="1" hidden="1">
      <c r="A43" s="18"/>
      <c r="B43" s="18"/>
      <c r="C43" s="48">
        <v>723</v>
      </c>
      <c r="D43" s="63"/>
      <c r="E43" s="48" t="s">
        <v>95</v>
      </c>
      <c r="F43" s="57"/>
      <c r="G43" s="57"/>
      <c r="H43" s="57"/>
    </row>
    <row r="44" spans="1:5" s="19" customFormat="1" ht="13.5" customHeight="1">
      <c r="A44" s="18"/>
      <c r="B44" s="18"/>
      <c r="C44" s="48"/>
      <c r="D44" s="63"/>
      <c r="E44" s="48"/>
    </row>
    <row r="45" spans="1:5" s="1" customFormat="1" ht="13.5" customHeight="1">
      <c r="A45" s="3"/>
      <c r="B45" s="3"/>
      <c r="C45" s="64"/>
      <c r="D45" s="65"/>
      <c r="E45" s="64"/>
    </row>
    <row r="46" spans="1:5" s="1" customFormat="1" ht="13.5" customHeight="1">
      <c r="A46" s="3"/>
      <c r="B46" s="3"/>
      <c r="C46" s="64"/>
      <c r="D46" s="65"/>
      <c r="E46" s="64"/>
    </row>
    <row r="47" spans="1:5" s="1" customFormat="1" ht="13.5" customHeight="1">
      <c r="A47" s="3"/>
      <c r="B47" s="3"/>
      <c r="C47" s="3"/>
      <c r="D47" s="66"/>
      <c r="E47" s="67"/>
    </row>
    <row r="48" spans="1:5" s="1" customFormat="1" ht="13.5" customHeight="1">
      <c r="A48" s="3"/>
      <c r="B48" s="3"/>
      <c r="C48" s="3"/>
      <c r="D48" s="66"/>
      <c r="E48" s="67"/>
    </row>
    <row r="49" spans="1:5" s="1" customFormat="1" ht="13.5" customHeight="1">
      <c r="A49" s="3"/>
      <c r="B49" s="3"/>
      <c r="C49" s="3"/>
      <c r="D49" s="66"/>
      <c r="E49" s="67"/>
    </row>
    <row r="50" spans="1:5" s="1" customFormat="1" ht="13.5" customHeight="1">
      <c r="A50" s="3"/>
      <c r="B50" s="3"/>
      <c r="C50" s="3"/>
      <c r="D50" s="66"/>
      <c r="E50" s="67"/>
    </row>
    <row r="51" spans="1:5" s="1" customFormat="1" ht="13.5" customHeight="1">
      <c r="A51" s="3"/>
      <c r="B51" s="3"/>
      <c r="C51" s="3"/>
      <c r="D51" s="66"/>
      <c r="E51" s="67"/>
    </row>
    <row r="52" spans="1:5" s="1" customFormat="1" ht="13.5" customHeight="1">
      <c r="A52" s="3"/>
      <c r="B52" s="3"/>
      <c r="C52" s="3"/>
      <c r="D52" s="66"/>
      <c r="E52" s="67"/>
    </row>
    <row r="53" spans="1:5" s="1" customFormat="1" ht="13.5" customHeight="1">
      <c r="A53" s="3"/>
      <c r="B53" s="3"/>
      <c r="C53" s="3"/>
      <c r="D53" s="66"/>
      <c r="E53" s="67"/>
    </row>
    <row r="54" s="1" customFormat="1" ht="13.5" customHeight="1"/>
    <row r="55" s="1" customFormat="1" ht="13.5" customHeight="1"/>
    <row r="56" s="1" customFormat="1" ht="13.5" customHeight="1"/>
    <row r="57" s="1" customFormat="1" ht="13.5" customHeight="1"/>
    <row r="58" s="1" customFormat="1" ht="13.5" customHeight="1"/>
    <row r="59" s="1" customFormat="1" ht="13.5" customHeight="1"/>
    <row r="60" s="1" customFormat="1" ht="13.5" customHeight="1"/>
    <row r="61" s="1" customFormat="1" ht="13.5" customHeight="1"/>
    <row r="62" s="1" customFormat="1" ht="13.5" customHeight="1"/>
    <row r="63" s="1" customFormat="1" ht="13.5" customHeight="1"/>
    <row r="64" s="1" customFormat="1" ht="13.5" customHeight="1"/>
    <row r="65" ht="13.5" customHeight="1"/>
    <row r="66" ht="13.5" customHeight="1"/>
    <row r="67" ht="13.5" customHeight="1"/>
    <row r="68" ht="13.5" customHeight="1"/>
    <row r="70" ht="12.75" hidden="1"/>
    <row r="72" ht="11.25" customHeight="1" hidden="1"/>
    <row r="73" ht="24" customHeight="1"/>
    <row r="74" ht="15" customHeight="1"/>
    <row r="75" ht="11.25" customHeight="1"/>
    <row r="76" ht="12.75" hidden="1"/>
    <row r="77" ht="13.5" customHeight="1"/>
    <row r="78" ht="12.75" customHeight="1"/>
    <row r="79" ht="12.75" customHeight="1"/>
    <row r="80" ht="12.75" hidden="1"/>
    <row r="83" ht="12.75" hidden="1"/>
    <row r="84" ht="12.75" hidden="1"/>
    <row r="85" ht="19.5" customHeight="1"/>
    <row r="86" ht="15" customHeight="1"/>
    <row r="93" ht="22.5" customHeight="1"/>
    <row r="98" ht="13.5" customHeight="1"/>
    <row r="99" ht="13.5" customHeight="1"/>
    <row r="100" ht="13.5" customHeight="1"/>
    <row r="112" s="6" customFormat="1" ht="18" customHeight="1"/>
    <row r="113" ht="28.5" customHeight="1"/>
    <row r="117" ht="17.25" customHeight="1"/>
    <row r="118" ht="13.5" customHeight="1"/>
    <row r="124" ht="22.5" customHeight="1"/>
    <row r="125" ht="22.5" customHeight="1"/>
    <row r="129" s="1" customFormat="1" ht="12.75"/>
    <row r="130" s="1" customFormat="1" ht="12.75"/>
    <row r="131" s="1" customFormat="1" ht="12.75"/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="1" customFormat="1" ht="12.75">
      <c r="D221" s="4"/>
    </row>
    <row r="222" s="1" customFormat="1" ht="12.75">
      <c r="D222" s="4"/>
    </row>
    <row r="223" s="1" customFormat="1" ht="12.75">
      <c r="D223" s="4"/>
    </row>
    <row r="224" s="1" customFormat="1" ht="12.75"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="1" customFormat="1" ht="12.75"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="1" customFormat="1" ht="12.75">
      <c r="D233" s="4"/>
    </row>
    <row r="234" s="1" customFormat="1" ht="12.75">
      <c r="D234" s="4"/>
    </row>
    <row r="235" s="1" customFormat="1" ht="12.75">
      <c r="D235" s="4"/>
    </row>
    <row r="236" s="1" customFormat="1" ht="12.75">
      <c r="D236" s="4"/>
    </row>
    <row r="237" s="1" customFormat="1" ht="12.75">
      <c r="D237" s="4"/>
    </row>
    <row r="238" s="1" customFormat="1" ht="12.75">
      <c r="D238" s="4"/>
    </row>
    <row r="239" s="1" customFormat="1" ht="12.75">
      <c r="D239" s="4"/>
    </row>
    <row r="240" s="1" customFormat="1" ht="12.75">
      <c r="D240" s="4"/>
    </row>
    <row r="241" s="1" customFormat="1" ht="12.75">
      <c r="D241" s="4"/>
    </row>
    <row r="242" s="1" customFormat="1" ht="12.75">
      <c r="D242" s="4"/>
    </row>
    <row r="243" s="1" customFormat="1" ht="12.75">
      <c r="D243" s="4"/>
    </row>
    <row r="244" s="1" customFormat="1" ht="12.75">
      <c r="D244" s="4"/>
    </row>
    <row r="245" s="1" customFormat="1" ht="12.75">
      <c r="D245" s="4"/>
    </row>
    <row r="246" s="1" customFormat="1" ht="12.75">
      <c r="D246" s="4"/>
    </row>
    <row r="247" s="1" customFormat="1" ht="12.75">
      <c r="D247" s="4"/>
    </row>
    <row r="248" s="1" customFormat="1" ht="12.75">
      <c r="D248" s="4"/>
    </row>
    <row r="249" s="1" customFormat="1" ht="12.75">
      <c r="D249" s="4"/>
    </row>
    <row r="250" s="1" customFormat="1" ht="12.75">
      <c r="D250" s="4"/>
    </row>
    <row r="251" s="1" customFormat="1" ht="12.75">
      <c r="D251" s="4"/>
    </row>
    <row r="252" s="1" customFormat="1" ht="12.75">
      <c r="D252" s="4"/>
    </row>
    <row r="253" s="1" customFormat="1" ht="12.75">
      <c r="D253" s="4"/>
    </row>
    <row r="254" s="1" customFormat="1" ht="12.75">
      <c r="D254" s="4"/>
    </row>
    <row r="255" s="1" customFormat="1" ht="12.75">
      <c r="D255" s="4"/>
    </row>
    <row r="256" s="1" customFormat="1" ht="12.75">
      <c r="D256" s="4"/>
    </row>
    <row r="257" s="1" customFormat="1" ht="12.75">
      <c r="D257" s="4"/>
    </row>
    <row r="258" s="1" customFormat="1" ht="12.75">
      <c r="D258" s="4"/>
    </row>
    <row r="259" s="1" customFormat="1" ht="12.75">
      <c r="D259" s="4"/>
    </row>
    <row r="260" s="1" customFormat="1" ht="12.75">
      <c r="D260" s="4"/>
    </row>
    <row r="261" s="1" customFormat="1" ht="12.75">
      <c r="D261" s="4"/>
    </row>
    <row r="262" s="1" customFormat="1" ht="12.75">
      <c r="D262" s="4"/>
    </row>
    <row r="263" s="1" customFormat="1" ht="12.75">
      <c r="D263" s="4"/>
    </row>
    <row r="264" s="1" customFormat="1" ht="12.75">
      <c r="D264" s="4"/>
    </row>
    <row r="265" s="1" customFormat="1" ht="12.75">
      <c r="D265" s="4"/>
    </row>
    <row r="266" s="1" customFormat="1" ht="12.75">
      <c r="D266" s="4"/>
    </row>
    <row r="267" s="1" customFormat="1" ht="12.75">
      <c r="D267" s="4"/>
    </row>
    <row r="268" s="1" customFormat="1" ht="12.75">
      <c r="D268" s="4"/>
    </row>
    <row r="269" s="1" customFormat="1" ht="12.75">
      <c r="D269" s="4"/>
    </row>
    <row r="270" s="1" customFormat="1" ht="12.75">
      <c r="D270" s="4"/>
    </row>
    <row r="271" s="1" customFormat="1" ht="12.75">
      <c r="D271" s="4"/>
    </row>
    <row r="272" s="1" customFormat="1" ht="12.75">
      <c r="D272" s="4"/>
    </row>
    <row r="273" s="1" customFormat="1" ht="12.75">
      <c r="D273" s="4"/>
    </row>
    <row r="274" s="1" customFormat="1" ht="12.75">
      <c r="D274" s="4"/>
    </row>
    <row r="275" s="1" customFormat="1" ht="12.75">
      <c r="D275" s="4"/>
    </row>
    <row r="276" s="1" customFormat="1" ht="12.75">
      <c r="D276" s="4"/>
    </row>
    <row r="277" s="1" customFormat="1" ht="12.75">
      <c r="D277" s="4"/>
    </row>
    <row r="278" s="1" customFormat="1" ht="12.75">
      <c r="D278" s="4"/>
    </row>
    <row r="279" s="1" customFormat="1" ht="12.75">
      <c r="D279" s="4"/>
    </row>
    <row r="280" s="1" customFormat="1" ht="12.75">
      <c r="D280" s="4"/>
    </row>
    <row r="281" s="1" customFormat="1" ht="12.75">
      <c r="D281" s="4"/>
    </row>
    <row r="282" s="1" customFormat="1" ht="12.75">
      <c r="D282" s="4"/>
    </row>
    <row r="283" s="1" customFormat="1" ht="12.75">
      <c r="D283" s="4"/>
    </row>
    <row r="284" s="1" customFormat="1" ht="12.75">
      <c r="D284" s="4"/>
    </row>
    <row r="285" s="1" customFormat="1" ht="12.75">
      <c r="D285" s="4"/>
    </row>
    <row r="286" s="1" customFormat="1" ht="12.75">
      <c r="D286" s="4"/>
    </row>
    <row r="287" s="1" customFormat="1" ht="12.75">
      <c r="D287" s="4"/>
    </row>
    <row r="288" s="1" customFormat="1" ht="12.75">
      <c r="D288" s="4"/>
    </row>
    <row r="289" s="1" customFormat="1" ht="12.75">
      <c r="D289" s="4"/>
    </row>
    <row r="290" s="1" customFormat="1" ht="12.75">
      <c r="D290" s="4"/>
    </row>
    <row r="291" s="1" customFormat="1" ht="12.75">
      <c r="D291" s="4"/>
    </row>
    <row r="292" s="1" customFormat="1" ht="12.75">
      <c r="D292" s="4"/>
    </row>
    <row r="293" s="1" customFormat="1" ht="12.75">
      <c r="D293" s="4"/>
    </row>
    <row r="294" s="1" customFormat="1" ht="12.75">
      <c r="D294" s="4"/>
    </row>
    <row r="295" s="1" customFormat="1" ht="12.75">
      <c r="D295" s="4"/>
    </row>
    <row r="296" s="1" customFormat="1" ht="12.75">
      <c r="D296" s="4"/>
    </row>
    <row r="297" s="1" customFormat="1" ht="12.75">
      <c r="D297" s="4"/>
    </row>
    <row r="298" s="1" customFormat="1" ht="12.75">
      <c r="D298" s="4"/>
    </row>
    <row r="299" s="1" customFormat="1" ht="12.75">
      <c r="D299" s="4"/>
    </row>
    <row r="300" s="1" customFormat="1" ht="12.75">
      <c r="D300" s="4"/>
    </row>
    <row r="301" s="1" customFormat="1" ht="12.75">
      <c r="D301" s="4"/>
    </row>
    <row r="302" s="1" customFormat="1" ht="12.75">
      <c r="D302" s="4"/>
    </row>
    <row r="303" s="1" customFormat="1" ht="12.75">
      <c r="D303" s="4"/>
    </row>
    <row r="304" s="1" customFormat="1" ht="12.75">
      <c r="D304" s="4"/>
    </row>
    <row r="305" s="1" customFormat="1" ht="12.75">
      <c r="D305" s="4"/>
    </row>
    <row r="306" s="1" customFormat="1" ht="12.75">
      <c r="D306" s="4"/>
    </row>
    <row r="307" s="1" customFormat="1" ht="12.75">
      <c r="D307" s="4"/>
    </row>
    <row r="308" s="1" customFormat="1" ht="12.75">
      <c r="D308" s="4"/>
    </row>
    <row r="309" s="1" customFormat="1" ht="12.75">
      <c r="D309" s="4"/>
    </row>
    <row r="310" s="1" customFormat="1" ht="12.75">
      <c r="D310" s="4"/>
    </row>
    <row r="311" s="1" customFormat="1" ht="12.75">
      <c r="D311" s="4"/>
    </row>
    <row r="312" s="1" customFormat="1" ht="12.75">
      <c r="D312" s="4"/>
    </row>
    <row r="313" s="1" customFormat="1" ht="12.75">
      <c r="D313" s="4"/>
    </row>
    <row r="314" s="1" customFormat="1" ht="12.75">
      <c r="D314" s="4"/>
    </row>
    <row r="315" s="1" customFormat="1" ht="12.75">
      <c r="D315" s="4"/>
    </row>
    <row r="316" s="1" customFormat="1" ht="12.75">
      <c r="D316" s="4"/>
    </row>
    <row r="317" s="1" customFormat="1" ht="12.75">
      <c r="D317" s="4"/>
    </row>
    <row r="318" s="1" customFormat="1" ht="12.75">
      <c r="D318" s="4"/>
    </row>
    <row r="319" s="1" customFormat="1" ht="12.75">
      <c r="D319" s="4"/>
    </row>
    <row r="320" s="1" customFormat="1" ht="12.75">
      <c r="D320" s="4"/>
    </row>
    <row r="321" s="1" customFormat="1" ht="12.75">
      <c r="D321" s="4"/>
    </row>
    <row r="322" s="1" customFormat="1" ht="12.75">
      <c r="D322" s="4"/>
    </row>
    <row r="323" s="1" customFormat="1" ht="12.75">
      <c r="D323" s="4"/>
    </row>
    <row r="324" s="1" customFormat="1" ht="12.75">
      <c r="D324" s="4"/>
    </row>
    <row r="325" s="1" customFormat="1" ht="12.75">
      <c r="D325" s="4"/>
    </row>
    <row r="326" s="1" customFormat="1" ht="12.75">
      <c r="D326" s="4"/>
    </row>
    <row r="327" s="1" customFormat="1" ht="12.75">
      <c r="D327" s="4"/>
    </row>
    <row r="328" s="1" customFormat="1" ht="12.75">
      <c r="D328" s="4"/>
    </row>
    <row r="329" s="1" customFormat="1" ht="12.75">
      <c r="D329" s="4"/>
    </row>
    <row r="330" s="1" customFormat="1" ht="12.75">
      <c r="D330" s="4"/>
    </row>
    <row r="331" s="1" customFormat="1" ht="12.75">
      <c r="D331" s="4"/>
    </row>
    <row r="332" s="1" customFormat="1" ht="12.75">
      <c r="D332" s="4"/>
    </row>
    <row r="333" s="1" customFormat="1" ht="12.75">
      <c r="D333" s="4"/>
    </row>
    <row r="334" s="1" customFormat="1" ht="12.75">
      <c r="D334" s="4"/>
    </row>
    <row r="335" s="1" customFormat="1" ht="12.75">
      <c r="D335" s="4"/>
    </row>
    <row r="336" s="1" customFormat="1" ht="12.75">
      <c r="D336" s="4"/>
    </row>
    <row r="337" s="1" customFormat="1" ht="12.75">
      <c r="D337" s="4"/>
    </row>
    <row r="338" s="1" customFormat="1" ht="12.75">
      <c r="D338" s="4"/>
    </row>
    <row r="339" s="1" customFormat="1" ht="12.75">
      <c r="D339" s="4"/>
    </row>
    <row r="340" s="1" customFormat="1" ht="12.75">
      <c r="D340" s="4"/>
    </row>
    <row r="341" s="1" customFormat="1" ht="12.75">
      <c r="D341" s="4"/>
    </row>
    <row r="342" s="1" customFormat="1" ht="12.75">
      <c r="D342" s="4"/>
    </row>
    <row r="343" s="1" customFormat="1" ht="12.75">
      <c r="D343" s="4"/>
    </row>
    <row r="344" s="1" customFormat="1" ht="12.75">
      <c r="D344" s="4"/>
    </row>
    <row r="345" s="1" customFormat="1" ht="12.75">
      <c r="D345" s="4"/>
    </row>
    <row r="346" s="1" customFormat="1" ht="12.75">
      <c r="D346" s="4"/>
    </row>
    <row r="347" s="1" customFormat="1" ht="12.75">
      <c r="D347" s="4"/>
    </row>
    <row r="348" s="1" customFormat="1" ht="12.75">
      <c r="D348" s="4"/>
    </row>
    <row r="349" s="1" customFormat="1" ht="12.75">
      <c r="D349" s="4"/>
    </row>
    <row r="350" s="1" customFormat="1" ht="12.75">
      <c r="D350" s="4"/>
    </row>
    <row r="351" s="1" customFormat="1" ht="12.75">
      <c r="D351" s="4"/>
    </row>
  </sheetData>
  <sheetProtection/>
  <mergeCells count="2">
    <mergeCell ref="A1:H1"/>
    <mergeCell ref="A2:H2"/>
  </mergeCells>
  <printOptions horizontalCentered="1"/>
  <pageMargins left="0.1968503937007874" right="0.1968503937007874" top="0.4330708661417323" bottom="0.1968503937007874" header="0.5118110236220472" footer="0.5118110236220472"/>
  <pageSetup firstPageNumber="2" useFirstPageNumber="1"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11" customWidth="1"/>
    <col min="5" max="5" width="40.28125" style="0" customWidth="1"/>
    <col min="6" max="6" width="13.421875" style="0" customWidth="1"/>
    <col min="7" max="7" width="11.57421875" style="0" customWidth="1"/>
    <col min="8" max="8" width="13.57421875" style="249" customWidth="1"/>
  </cols>
  <sheetData>
    <row r="1" spans="1:8" s="1" customFormat="1" ht="35.25" customHeight="1">
      <c r="A1" s="284" t="s">
        <v>153</v>
      </c>
      <c r="B1" s="286"/>
      <c r="C1" s="286"/>
      <c r="D1" s="286"/>
      <c r="E1" s="286"/>
      <c r="F1" s="285"/>
      <c r="G1" s="285"/>
      <c r="H1" s="285"/>
    </row>
    <row r="2" spans="1:13" s="1" customFormat="1" ht="27" customHeight="1">
      <c r="A2" s="40" t="s">
        <v>3</v>
      </c>
      <c r="B2" s="40" t="s">
        <v>2</v>
      </c>
      <c r="C2" s="40" t="s">
        <v>1</v>
      </c>
      <c r="D2" s="40" t="s">
        <v>4</v>
      </c>
      <c r="E2" s="41" t="s">
        <v>75</v>
      </c>
      <c r="F2" s="237" t="s">
        <v>253</v>
      </c>
      <c r="G2" s="237" t="s">
        <v>255</v>
      </c>
      <c r="H2" s="256" t="s">
        <v>254</v>
      </c>
      <c r="J2" s="209"/>
      <c r="K2" s="209"/>
      <c r="L2" s="209"/>
      <c r="M2" s="209"/>
    </row>
    <row r="3" spans="1:13" s="1" customFormat="1" ht="3.75" customHeight="1">
      <c r="A3" s="245"/>
      <c r="B3" s="245"/>
      <c r="C3" s="245"/>
      <c r="D3" s="245"/>
      <c r="E3" s="246"/>
      <c r="F3" s="247"/>
      <c r="G3" s="247"/>
      <c r="H3" s="248"/>
      <c r="J3" s="209"/>
      <c r="K3" s="209"/>
      <c r="L3" s="209"/>
      <c r="M3" s="209"/>
    </row>
    <row r="4" spans="1:13" s="1" customFormat="1" ht="16.5" customHeight="1">
      <c r="A4" s="230">
        <v>3</v>
      </c>
      <c r="B4" s="231"/>
      <c r="C4" s="231"/>
      <c r="D4" s="232"/>
      <c r="E4" s="233" t="s">
        <v>56</v>
      </c>
      <c r="F4" s="100">
        <f>F5+F14+F48+F62+F58</f>
        <v>1440716840</v>
      </c>
      <c r="G4" s="100">
        <f>G5+G14+G48+G62+G58</f>
        <v>-114500000</v>
      </c>
      <c r="H4" s="131">
        <f>H5+H14+H48+H62+H58</f>
        <v>1326216840</v>
      </c>
      <c r="J4" s="14"/>
      <c r="K4" s="14"/>
      <c r="L4" s="14"/>
      <c r="M4" s="14"/>
    </row>
    <row r="5" spans="1:13" s="1" customFormat="1" ht="13.5" customHeight="1">
      <c r="A5" s="68"/>
      <c r="B5" s="69">
        <v>31</v>
      </c>
      <c r="C5" s="69"/>
      <c r="D5" s="70"/>
      <c r="E5" s="71" t="s">
        <v>57</v>
      </c>
      <c r="F5" s="72">
        <f>F6+F8+F10</f>
        <v>97067900</v>
      </c>
      <c r="G5" s="72">
        <f>G6+G8+G10</f>
        <v>-3984900</v>
      </c>
      <c r="H5" s="131">
        <f>H6+H8+H10</f>
        <v>93083000</v>
      </c>
      <c r="J5" s="2"/>
      <c r="K5" s="2"/>
      <c r="L5" s="2"/>
      <c r="M5" s="2"/>
    </row>
    <row r="6" spans="1:13" s="1" customFormat="1" ht="12.75">
      <c r="A6" s="68"/>
      <c r="B6" s="69"/>
      <c r="C6" s="69">
        <v>311</v>
      </c>
      <c r="D6" s="70"/>
      <c r="E6" s="71" t="s">
        <v>58</v>
      </c>
      <c r="F6" s="72">
        <f>SUM(F7:F7)</f>
        <v>80819700</v>
      </c>
      <c r="G6" s="72">
        <f>SUM(G7:G7)</f>
        <v>-3375560</v>
      </c>
      <c r="H6" s="131">
        <f>SUM(H7:H7)</f>
        <v>77444140</v>
      </c>
      <c r="J6" s="15"/>
      <c r="K6" s="15"/>
      <c r="L6" s="15"/>
      <c r="M6" s="15"/>
    </row>
    <row r="7" spans="1:13" s="1" customFormat="1" ht="12.75">
      <c r="A7" s="68"/>
      <c r="B7" s="73"/>
      <c r="C7" s="73"/>
      <c r="D7" s="74">
        <v>3111</v>
      </c>
      <c r="E7" s="75" t="s">
        <v>96</v>
      </c>
      <c r="F7" s="129">
        <v>80819700</v>
      </c>
      <c r="G7" s="251">
        <f>H7-F7</f>
        <v>-3375560</v>
      </c>
      <c r="H7" s="129">
        <v>77444140</v>
      </c>
      <c r="J7" s="122"/>
      <c r="K7" s="122"/>
      <c r="L7" s="2"/>
      <c r="M7" s="2"/>
    </row>
    <row r="8" spans="1:13" s="1" customFormat="1" ht="12.75">
      <c r="A8" s="68"/>
      <c r="B8" s="73"/>
      <c r="C8" s="69">
        <v>312</v>
      </c>
      <c r="D8" s="76"/>
      <c r="E8" s="77" t="s">
        <v>59</v>
      </c>
      <c r="F8" s="131">
        <f>F9</f>
        <v>2347200</v>
      </c>
      <c r="G8" s="252">
        <f>G9</f>
        <v>-28732</v>
      </c>
      <c r="H8" s="131">
        <f>H9</f>
        <v>2318468</v>
      </c>
      <c r="J8" s="2"/>
      <c r="K8" s="2"/>
      <c r="L8" s="205"/>
      <c r="M8" s="205"/>
    </row>
    <row r="9" spans="1:14" s="1" customFormat="1" ht="12.75">
      <c r="A9" s="68"/>
      <c r="B9" s="73"/>
      <c r="C9" s="73"/>
      <c r="D9" s="74">
        <v>3121</v>
      </c>
      <c r="E9" s="75" t="s">
        <v>97</v>
      </c>
      <c r="F9" s="129">
        <v>2347200</v>
      </c>
      <c r="G9" s="251">
        <f>H9-F9</f>
        <v>-28732</v>
      </c>
      <c r="H9" s="129">
        <v>2318468</v>
      </c>
      <c r="J9" s="259"/>
      <c r="K9" s="258"/>
      <c r="L9" s="205"/>
      <c r="M9" s="205"/>
      <c r="N9" s="208"/>
    </row>
    <row r="10" spans="1:14" s="1" customFormat="1" ht="12.75">
      <c r="A10" s="68"/>
      <c r="B10" s="73"/>
      <c r="C10" s="69">
        <v>313</v>
      </c>
      <c r="D10" s="76"/>
      <c r="E10" s="77" t="s">
        <v>98</v>
      </c>
      <c r="F10" s="131">
        <f>F11+F12</f>
        <v>13901000</v>
      </c>
      <c r="G10" s="252">
        <f>G11+G12</f>
        <v>-580608</v>
      </c>
      <c r="H10" s="131">
        <f>H11+H12</f>
        <v>13320392</v>
      </c>
      <c r="J10" s="2"/>
      <c r="K10" s="2"/>
      <c r="L10" s="2"/>
      <c r="M10" s="2"/>
      <c r="N10" s="2"/>
    </row>
    <row r="11" spans="1:14" s="1" customFormat="1" ht="12.75">
      <c r="A11" s="68"/>
      <c r="B11" s="73"/>
      <c r="C11" s="73"/>
      <c r="D11" s="74">
        <v>3132</v>
      </c>
      <c r="E11" s="75" t="s">
        <v>99</v>
      </c>
      <c r="F11" s="129">
        <v>12527100</v>
      </c>
      <c r="G11" s="251">
        <f>H11-F11</f>
        <v>-523258</v>
      </c>
      <c r="H11" s="129">
        <v>12003842</v>
      </c>
      <c r="I11" s="135"/>
      <c r="J11" s="14"/>
      <c r="K11" s="14"/>
      <c r="L11" s="14"/>
      <c r="M11" s="14"/>
      <c r="N11" s="2"/>
    </row>
    <row r="12" spans="1:14" s="1" customFormat="1" ht="12.75">
      <c r="A12" s="68"/>
      <c r="B12" s="73"/>
      <c r="C12" s="73"/>
      <c r="D12" s="74">
        <v>3133</v>
      </c>
      <c r="E12" s="75" t="s">
        <v>100</v>
      </c>
      <c r="F12" s="129">
        <v>1373900</v>
      </c>
      <c r="G12" s="251">
        <f>H12-F12</f>
        <v>-57350</v>
      </c>
      <c r="H12" s="129">
        <v>1316550</v>
      </c>
      <c r="I12" s="135"/>
      <c r="J12" s="2"/>
      <c r="K12" s="2"/>
      <c r="L12" s="2"/>
      <c r="M12" s="2"/>
      <c r="N12" s="2"/>
    </row>
    <row r="13" spans="1:14" s="1" customFormat="1" ht="10.5" customHeight="1">
      <c r="A13" s="68"/>
      <c r="B13" s="73"/>
      <c r="C13" s="73"/>
      <c r="D13" s="74"/>
      <c r="E13" s="75"/>
      <c r="F13" s="72"/>
      <c r="G13" s="72"/>
      <c r="H13" s="100"/>
      <c r="J13" s="2"/>
      <c r="K13" s="2"/>
      <c r="L13" s="2"/>
      <c r="M13" s="2"/>
      <c r="N13" s="2"/>
    </row>
    <row r="14" spans="1:14" s="1" customFormat="1" ht="13.5" customHeight="1">
      <c r="A14" s="68"/>
      <c r="B14" s="68">
        <v>32</v>
      </c>
      <c r="C14" s="73"/>
      <c r="D14" s="76"/>
      <c r="E14" s="78" t="s">
        <v>5</v>
      </c>
      <c r="F14" s="72">
        <f>F15+F19+F23+F41</f>
        <v>793588500</v>
      </c>
      <c r="G14" s="72">
        <f>G15+G19+G23+G41</f>
        <v>-110515100</v>
      </c>
      <c r="H14" s="131">
        <f>H15+H19+H23+H41</f>
        <v>683073400</v>
      </c>
      <c r="J14" s="2"/>
      <c r="K14" s="2"/>
      <c r="L14" s="2"/>
      <c r="M14" s="2"/>
      <c r="N14" s="2"/>
    </row>
    <row r="15" spans="1:14" s="1" customFormat="1" ht="12.75">
      <c r="A15" s="68"/>
      <c r="B15" s="73"/>
      <c r="C15" s="68">
        <v>321</v>
      </c>
      <c r="D15" s="76"/>
      <c r="E15" s="78" t="s">
        <v>8</v>
      </c>
      <c r="F15" s="72">
        <f>F16+F17+F18</f>
        <v>4579500</v>
      </c>
      <c r="G15" s="72">
        <f>G16+G17+G18</f>
        <v>-15100</v>
      </c>
      <c r="H15" s="131">
        <f>H16+H17+H18</f>
        <v>4564400</v>
      </c>
      <c r="J15" s="2"/>
      <c r="K15" s="2"/>
      <c r="L15" s="2"/>
      <c r="M15" s="2"/>
      <c r="N15" s="2"/>
    </row>
    <row r="16" spans="1:14" s="1" customFormat="1" ht="12.75">
      <c r="A16" s="68"/>
      <c r="B16" s="73"/>
      <c r="C16" s="68"/>
      <c r="D16" s="74">
        <v>3211</v>
      </c>
      <c r="E16" s="79" t="s">
        <v>101</v>
      </c>
      <c r="F16" s="129">
        <v>1530000</v>
      </c>
      <c r="G16" s="251">
        <f aca="true" t="shared" si="0" ref="G16:G46">H16-F16</f>
        <v>0</v>
      </c>
      <c r="H16" s="129">
        <v>1530000</v>
      </c>
      <c r="J16" s="2"/>
      <c r="K16" s="2"/>
      <c r="L16" s="2"/>
      <c r="M16" s="2"/>
      <c r="N16" s="2"/>
    </row>
    <row r="17" spans="1:14" s="1" customFormat="1" ht="12.75">
      <c r="A17" s="68"/>
      <c r="B17" s="73"/>
      <c r="C17" s="68"/>
      <c r="D17" s="74">
        <v>3212</v>
      </c>
      <c r="E17" s="79" t="s">
        <v>102</v>
      </c>
      <c r="F17" s="129">
        <v>2293500</v>
      </c>
      <c r="G17" s="251">
        <f t="shared" si="0"/>
        <v>-15100</v>
      </c>
      <c r="H17" s="129">
        <v>2278400</v>
      </c>
      <c r="J17" s="250"/>
      <c r="K17" s="250"/>
      <c r="L17" s="250"/>
      <c r="M17" s="2"/>
      <c r="N17" s="2"/>
    </row>
    <row r="18" spans="1:11" s="1" customFormat="1" ht="12.75">
      <c r="A18" s="68"/>
      <c r="B18" s="73"/>
      <c r="C18" s="68"/>
      <c r="D18" s="80" t="s">
        <v>7</v>
      </c>
      <c r="E18" s="81" t="s">
        <v>103</v>
      </c>
      <c r="F18" s="129">
        <v>756000</v>
      </c>
      <c r="G18" s="251">
        <f t="shared" si="0"/>
        <v>0</v>
      </c>
      <c r="H18" s="129">
        <v>756000</v>
      </c>
      <c r="J18" s="14"/>
      <c r="K18" s="14"/>
    </row>
    <row r="19" spans="1:8" s="1" customFormat="1" ht="12.75">
      <c r="A19" s="68"/>
      <c r="B19" s="73"/>
      <c r="C19" s="68">
        <v>322</v>
      </c>
      <c r="D19" s="80"/>
      <c r="E19" s="83" t="s">
        <v>60</v>
      </c>
      <c r="F19" s="72">
        <f>SUM(F20:F22)</f>
        <v>8766000</v>
      </c>
      <c r="G19" s="253">
        <f>SUM(G20:G22)</f>
        <v>884000</v>
      </c>
      <c r="H19" s="131">
        <f>SUM(H20:H22)</f>
        <v>9650000</v>
      </c>
    </row>
    <row r="20" spans="1:8" s="13" customFormat="1" ht="12.75">
      <c r="A20" s="84"/>
      <c r="B20" s="84"/>
      <c r="C20" s="84"/>
      <c r="D20" s="85">
        <v>3221</v>
      </c>
      <c r="E20" s="75" t="s">
        <v>104</v>
      </c>
      <c r="F20" s="129">
        <v>2035000</v>
      </c>
      <c r="G20" s="251">
        <f t="shared" si="0"/>
        <v>-445000</v>
      </c>
      <c r="H20" s="129">
        <v>1590000</v>
      </c>
    </row>
    <row r="21" spans="1:10" s="13" customFormat="1" ht="12.75">
      <c r="A21" s="84"/>
      <c r="B21" s="84"/>
      <c r="C21" s="84"/>
      <c r="D21" s="85">
        <v>3223</v>
      </c>
      <c r="E21" s="75" t="s">
        <v>105</v>
      </c>
      <c r="F21" s="129">
        <v>5876000</v>
      </c>
      <c r="G21" s="251">
        <f t="shared" si="0"/>
        <v>1704000</v>
      </c>
      <c r="H21" s="129">
        <v>7580000</v>
      </c>
      <c r="J21" s="255"/>
    </row>
    <row r="22" spans="1:8" s="13" customFormat="1" ht="12.75">
      <c r="A22" s="84"/>
      <c r="B22" s="84"/>
      <c r="C22" s="84"/>
      <c r="D22" s="85" t="s">
        <v>9</v>
      </c>
      <c r="E22" s="86" t="s">
        <v>106</v>
      </c>
      <c r="F22" s="141">
        <v>855000</v>
      </c>
      <c r="G22" s="251">
        <f t="shared" si="0"/>
        <v>-375000</v>
      </c>
      <c r="H22" s="141">
        <v>480000</v>
      </c>
    </row>
    <row r="23" spans="1:10" s="1" customFormat="1" ht="12.75">
      <c r="A23" s="73"/>
      <c r="B23" s="73"/>
      <c r="C23" s="68">
        <v>323</v>
      </c>
      <c r="D23" s="87"/>
      <c r="E23" s="83" t="s">
        <v>10</v>
      </c>
      <c r="F23" s="72">
        <f>F24+F25+F31+F32+F33+F34+F35+F39+F40</f>
        <v>775163000</v>
      </c>
      <c r="G23" s="253">
        <f>G24+G25+G31+G32+G33+G34+G35+G39+G40</f>
        <v>-110274000</v>
      </c>
      <c r="H23" s="100">
        <f>H24+H25+H31+H32+H33+H34+H35+H39+H40</f>
        <v>664889000</v>
      </c>
      <c r="J23" s="2"/>
    </row>
    <row r="24" spans="1:8" s="1" customFormat="1" ht="12.75">
      <c r="A24" s="73"/>
      <c r="B24" s="73"/>
      <c r="C24" s="68"/>
      <c r="D24" s="88">
        <v>3231</v>
      </c>
      <c r="E24" s="75" t="s">
        <v>107</v>
      </c>
      <c r="F24" s="129">
        <v>6154000</v>
      </c>
      <c r="G24" s="251">
        <f t="shared" si="0"/>
        <v>-1004000</v>
      </c>
      <c r="H24" s="129">
        <v>5150000</v>
      </c>
    </row>
    <row r="25" spans="1:8" s="12" customFormat="1" ht="12.75">
      <c r="A25" s="69"/>
      <c r="B25" s="69"/>
      <c r="C25" s="69"/>
      <c r="D25" s="70">
        <v>3232</v>
      </c>
      <c r="E25" s="89" t="s">
        <v>11</v>
      </c>
      <c r="F25" s="90">
        <f>SUM(F26:F30)</f>
        <v>746000000</v>
      </c>
      <c r="G25" s="254">
        <f>SUM(G26:G30)</f>
        <v>-103980000</v>
      </c>
      <c r="H25" s="131">
        <f>SUM(H26:H30)</f>
        <v>642020000</v>
      </c>
    </row>
    <row r="26" spans="1:8" s="1" customFormat="1" ht="12.75">
      <c r="A26" s="73"/>
      <c r="B26" s="73"/>
      <c r="C26" s="68"/>
      <c r="D26" s="88"/>
      <c r="E26" s="91" t="s">
        <v>108</v>
      </c>
      <c r="F26" s="155">
        <v>400000000</v>
      </c>
      <c r="G26" s="251">
        <f t="shared" si="0"/>
        <v>-100000000</v>
      </c>
      <c r="H26" s="155">
        <v>300000000</v>
      </c>
    </row>
    <row r="27" spans="1:8" s="1" customFormat="1" ht="12.75">
      <c r="A27" s="73"/>
      <c r="B27" s="73"/>
      <c r="C27" s="68"/>
      <c r="D27" s="88"/>
      <c r="E27" s="91" t="s">
        <v>147</v>
      </c>
      <c r="F27" s="104">
        <v>1700000</v>
      </c>
      <c r="G27" s="251">
        <f t="shared" si="0"/>
        <v>-330000</v>
      </c>
      <c r="H27" s="104">
        <v>1370000</v>
      </c>
    </row>
    <row r="28" spans="1:8" s="1" customFormat="1" ht="12.75">
      <c r="A28" s="73"/>
      <c r="B28" s="73"/>
      <c r="C28" s="68"/>
      <c r="D28" s="88"/>
      <c r="E28" s="91" t="s">
        <v>109</v>
      </c>
      <c r="F28" s="104">
        <v>160000000</v>
      </c>
      <c r="G28" s="251">
        <f t="shared" si="0"/>
        <v>0</v>
      </c>
      <c r="H28" s="155">
        <v>160000000</v>
      </c>
    </row>
    <row r="29" spans="1:8" s="1" customFormat="1" ht="12.75">
      <c r="A29" s="73"/>
      <c r="B29" s="73"/>
      <c r="C29" s="68"/>
      <c r="D29" s="88"/>
      <c r="E29" s="91" t="s">
        <v>110</v>
      </c>
      <c r="F29" s="104">
        <v>170000000</v>
      </c>
      <c r="G29" s="251">
        <f t="shared" si="0"/>
        <v>0</v>
      </c>
      <c r="H29" s="104">
        <v>170000000</v>
      </c>
    </row>
    <row r="30" spans="1:8" s="1" customFormat="1" ht="12.75">
      <c r="A30" s="73"/>
      <c r="B30" s="73"/>
      <c r="C30" s="68"/>
      <c r="D30" s="88"/>
      <c r="E30" s="91" t="s">
        <v>111</v>
      </c>
      <c r="F30" s="104">
        <v>14300000</v>
      </c>
      <c r="G30" s="251">
        <f t="shared" si="0"/>
        <v>-3650000</v>
      </c>
      <c r="H30" s="104">
        <v>10650000</v>
      </c>
    </row>
    <row r="31" spans="1:8" s="1" customFormat="1" ht="12.75">
      <c r="A31" s="73"/>
      <c r="B31" s="73"/>
      <c r="C31" s="73"/>
      <c r="D31" s="88">
        <v>3233</v>
      </c>
      <c r="E31" s="79" t="s">
        <v>112</v>
      </c>
      <c r="F31" s="104">
        <v>1887000</v>
      </c>
      <c r="G31" s="251">
        <f t="shared" si="0"/>
        <v>-237000</v>
      </c>
      <c r="H31" s="104">
        <v>1650000</v>
      </c>
    </row>
    <row r="32" spans="1:8" s="1" customFormat="1" ht="12.75">
      <c r="A32" s="73"/>
      <c r="B32" s="73"/>
      <c r="C32" s="73"/>
      <c r="D32" s="88">
        <v>3234</v>
      </c>
      <c r="E32" s="79" t="s">
        <v>113</v>
      </c>
      <c r="F32" s="104">
        <v>9849000</v>
      </c>
      <c r="G32" s="251">
        <f t="shared" si="0"/>
        <v>0</v>
      </c>
      <c r="H32" s="104">
        <v>9849000</v>
      </c>
    </row>
    <row r="33" spans="1:8" s="1" customFormat="1" ht="12.75">
      <c r="A33" s="73"/>
      <c r="B33" s="73"/>
      <c r="C33" s="73"/>
      <c r="D33" s="88">
        <v>3235</v>
      </c>
      <c r="E33" s="79" t="s">
        <v>114</v>
      </c>
      <c r="F33" s="104">
        <v>1701000</v>
      </c>
      <c r="G33" s="251">
        <f t="shared" si="0"/>
        <v>-811000</v>
      </c>
      <c r="H33" s="104">
        <v>890000</v>
      </c>
    </row>
    <row r="34" spans="1:8" s="1" customFormat="1" ht="12.75">
      <c r="A34" s="73"/>
      <c r="B34" s="73"/>
      <c r="C34" s="73"/>
      <c r="D34" s="88">
        <v>3236</v>
      </c>
      <c r="E34" s="79" t="s">
        <v>115</v>
      </c>
      <c r="F34" s="104">
        <v>800000</v>
      </c>
      <c r="G34" s="251">
        <f t="shared" si="0"/>
        <v>-110000</v>
      </c>
      <c r="H34" s="104">
        <v>690000</v>
      </c>
    </row>
    <row r="35" spans="1:8" s="1" customFormat="1" ht="12.75">
      <c r="A35" s="73"/>
      <c r="B35" s="73"/>
      <c r="C35" s="73"/>
      <c r="D35" s="88">
        <v>3237</v>
      </c>
      <c r="E35" s="92" t="s">
        <v>116</v>
      </c>
      <c r="F35" s="90">
        <f>SUM(F36:F38)</f>
        <v>7570000</v>
      </c>
      <c r="G35" s="254">
        <f>SUM(G36:G38)</f>
        <v>-3300000</v>
      </c>
      <c r="H35" s="131">
        <f>SUM(H36:H38)</f>
        <v>4270000</v>
      </c>
    </row>
    <row r="36" spans="1:8" s="1" customFormat="1" ht="12.75">
      <c r="A36" s="73"/>
      <c r="B36" s="73"/>
      <c r="C36" s="73"/>
      <c r="D36" s="88"/>
      <c r="E36" s="91" t="s">
        <v>117</v>
      </c>
      <c r="F36" s="104">
        <v>6000000</v>
      </c>
      <c r="G36" s="251">
        <f t="shared" si="0"/>
        <v>-3300000</v>
      </c>
      <c r="H36" s="104">
        <v>2700000</v>
      </c>
    </row>
    <row r="37" spans="1:8" s="1" customFormat="1" ht="12.75">
      <c r="A37" s="73"/>
      <c r="B37" s="73"/>
      <c r="C37" s="73"/>
      <c r="D37" s="88"/>
      <c r="E37" s="91" t="s">
        <v>148</v>
      </c>
      <c r="F37" s="104">
        <v>1230000</v>
      </c>
      <c r="G37" s="251">
        <f t="shared" si="0"/>
        <v>0</v>
      </c>
      <c r="H37" s="104">
        <v>1230000</v>
      </c>
    </row>
    <row r="38" spans="1:8" s="1" customFormat="1" ht="12.75">
      <c r="A38" s="73"/>
      <c r="B38" s="73"/>
      <c r="C38" s="73"/>
      <c r="D38" s="88"/>
      <c r="E38" s="91" t="s">
        <v>149</v>
      </c>
      <c r="F38" s="104">
        <v>340000</v>
      </c>
      <c r="G38" s="251">
        <f t="shared" si="0"/>
        <v>0</v>
      </c>
      <c r="H38" s="104">
        <v>340000</v>
      </c>
    </row>
    <row r="39" spans="1:8" s="1" customFormat="1" ht="12.75" hidden="1">
      <c r="A39" s="73"/>
      <c r="B39" s="73"/>
      <c r="C39" s="73"/>
      <c r="D39" s="88">
        <v>3238</v>
      </c>
      <c r="E39" s="92" t="s">
        <v>118</v>
      </c>
      <c r="F39" s="104"/>
      <c r="G39" s="251">
        <f t="shared" si="0"/>
        <v>0</v>
      </c>
      <c r="H39" s="104"/>
    </row>
    <row r="40" spans="1:8" s="1" customFormat="1" ht="13.5" customHeight="1">
      <c r="A40" s="73"/>
      <c r="B40" s="73"/>
      <c r="C40" s="73"/>
      <c r="D40" s="88">
        <v>3239</v>
      </c>
      <c r="E40" s="92" t="s">
        <v>119</v>
      </c>
      <c r="F40" s="104">
        <v>1202000</v>
      </c>
      <c r="G40" s="251">
        <f t="shared" si="0"/>
        <v>-832000</v>
      </c>
      <c r="H40" s="104">
        <v>370000</v>
      </c>
    </row>
    <row r="41" spans="1:8" s="1" customFormat="1" ht="13.5" customHeight="1">
      <c r="A41" s="73"/>
      <c r="B41" s="73"/>
      <c r="C41" s="69">
        <v>329</v>
      </c>
      <c r="D41" s="88"/>
      <c r="E41" s="71" t="s">
        <v>62</v>
      </c>
      <c r="F41" s="90">
        <f>SUM(F42:F46)</f>
        <v>5080000</v>
      </c>
      <c r="G41" s="254">
        <f>SUM(G42:G46)</f>
        <v>-1110000</v>
      </c>
      <c r="H41" s="131">
        <f>SUM(H42:H46)</f>
        <v>3970000</v>
      </c>
    </row>
    <row r="42" spans="1:8" s="1" customFormat="1" ht="15" customHeight="1">
      <c r="A42" s="73"/>
      <c r="B42" s="73"/>
      <c r="C42" s="73"/>
      <c r="D42" s="88">
        <v>3291</v>
      </c>
      <c r="E42" s="93" t="s">
        <v>120</v>
      </c>
      <c r="F42" s="104">
        <v>270000</v>
      </c>
      <c r="G42" s="129">
        <f t="shared" si="0"/>
        <v>-30000</v>
      </c>
      <c r="H42" s="104">
        <v>240000</v>
      </c>
    </row>
    <row r="43" spans="1:8" s="1" customFormat="1" ht="13.5" customHeight="1">
      <c r="A43" s="73"/>
      <c r="B43" s="73"/>
      <c r="C43" s="73"/>
      <c r="D43" s="88">
        <v>3292</v>
      </c>
      <c r="E43" s="91" t="s">
        <v>121</v>
      </c>
      <c r="F43" s="104">
        <v>2500000</v>
      </c>
      <c r="G43" s="129">
        <f t="shared" si="0"/>
        <v>-820000</v>
      </c>
      <c r="H43" s="104">
        <v>1680000</v>
      </c>
    </row>
    <row r="44" spans="1:8" s="1" customFormat="1" ht="13.5" customHeight="1">
      <c r="A44" s="73"/>
      <c r="B44" s="73"/>
      <c r="C44" s="73"/>
      <c r="D44" s="88">
        <v>3293</v>
      </c>
      <c r="E44" s="91" t="s">
        <v>122</v>
      </c>
      <c r="F44" s="104">
        <v>1000000</v>
      </c>
      <c r="G44" s="129">
        <f t="shared" si="0"/>
        <v>-220000</v>
      </c>
      <c r="H44" s="104">
        <v>780000</v>
      </c>
    </row>
    <row r="45" spans="1:8" s="1" customFormat="1" ht="13.5" customHeight="1">
      <c r="A45" s="73"/>
      <c r="B45" s="73"/>
      <c r="C45" s="73"/>
      <c r="D45" s="88">
        <v>3294</v>
      </c>
      <c r="E45" s="91" t="s">
        <v>123</v>
      </c>
      <c r="F45" s="104">
        <v>150000</v>
      </c>
      <c r="G45" s="129">
        <f t="shared" si="0"/>
        <v>-10000</v>
      </c>
      <c r="H45" s="104">
        <v>140000</v>
      </c>
    </row>
    <row r="46" spans="1:8" s="1" customFormat="1" ht="13.5" customHeight="1">
      <c r="A46" s="73"/>
      <c r="B46" s="73"/>
      <c r="C46" s="73"/>
      <c r="D46" s="88">
        <v>3299</v>
      </c>
      <c r="E46" s="75" t="s">
        <v>124</v>
      </c>
      <c r="F46" s="104">
        <v>1160000</v>
      </c>
      <c r="G46" s="129">
        <f t="shared" si="0"/>
        <v>-30000</v>
      </c>
      <c r="H46" s="104">
        <v>1130000</v>
      </c>
    </row>
    <row r="47" spans="1:8" s="1" customFormat="1" ht="10.5" customHeight="1">
      <c r="A47" s="73"/>
      <c r="B47" s="73"/>
      <c r="C47" s="73"/>
      <c r="D47" s="88"/>
      <c r="E47" s="75"/>
      <c r="F47" s="82"/>
      <c r="G47" s="82"/>
      <c r="H47" s="104"/>
    </row>
    <row r="48" spans="1:8" s="1" customFormat="1" ht="13.5" customHeight="1">
      <c r="A48" s="73"/>
      <c r="B48" s="68">
        <v>34</v>
      </c>
      <c r="C48" s="73"/>
      <c r="D48" s="87"/>
      <c r="E48" s="78" t="s">
        <v>13</v>
      </c>
      <c r="F48" s="72">
        <f>F49+F53</f>
        <v>293560440</v>
      </c>
      <c r="G48" s="72">
        <f>G49+G53</f>
        <v>0</v>
      </c>
      <c r="H48" s="131">
        <f>H49+H53</f>
        <v>293560440</v>
      </c>
    </row>
    <row r="49" spans="1:8" s="1" customFormat="1" ht="13.5" customHeight="1">
      <c r="A49" s="73"/>
      <c r="B49" s="73"/>
      <c r="C49" s="68">
        <v>342</v>
      </c>
      <c r="D49" s="87"/>
      <c r="E49" s="83" t="s">
        <v>12</v>
      </c>
      <c r="F49" s="72">
        <f>F50</f>
        <v>279990000</v>
      </c>
      <c r="G49" s="72">
        <f>G50</f>
        <v>0</v>
      </c>
      <c r="H49" s="131">
        <f>H50</f>
        <v>279990000</v>
      </c>
    </row>
    <row r="50" spans="1:8" s="1" customFormat="1" ht="26.25" customHeight="1">
      <c r="A50" s="73"/>
      <c r="B50" s="73"/>
      <c r="C50" s="73"/>
      <c r="D50" s="80" t="s">
        <v>61</v>
      </c>
      <c r="E50" s="94" t="s">
        <v>125</v>
      </c>
      <c r="F50" s="90">
        <f>F51+F52</f>
        <v>279990000</v>
      </c>
      <c r="G50" s="90">
        <f>G51+G52</f>
        <v>0</v>
      </c>
      <c r="H50" s="131">
        <f>H51+H52</f>
        <v>279990000</v>
      </c>
    </row>
    <row r="51" spans="1:8" s="1" customFormat="1" ht="13.5" customHeight="1">
      <c r="A51" s="73"/>
      <c r="B51" s="73"/>
      <c r="C51" s="73"/>
      <c r="D51" s="80"/>
      <c r="E51" s="93" t="s">
        <v>126</v>
      </c>
      <c r="F51" s="104">
        <v>227100000</v>
      </c>
      <c r="G51" s="129">
        <f aca="true" t="shared" si="1" ref="G51:G56">H51-F51</f>
        <v>0</v>
      </c>
      <c r="H51" s="104">
        <v>227100000</v>
      </c>
    </row>
    <row r="52" spans="1:8" s="1" customFormat="1" ht="13.5" customHeight="1">
      <c r="A52" s="73"/>
      <c r="B52" s="73"/>
      <c r="C52" s="73"/>
      <c r="D52" s="80"/>
      <c r="E52" s="93" t="s">
        <v>127</v>
      </c>
      <c r="F52" s="104">
        <v>52890000</v>
      </c>
      <c r="G52" s="129">
        <f t="shared" si="1"/>
        <v>0</v>
      </c>
      <c r="H52" s="104">
        <v>52890000</v>
      </c>
    </row>
    <row r="53" spans="1:8" s="1" customFormat="1" ht="13.5" customHeight="1">
      <c r="A53" s="73"/>
      <c r="B53" s="73"/>
      <c r="C53" s="69">
        <v>343</v>
      </c>
      <c r="D53" s="88"/>
      <c r="E53" s="71" t="s">
        <v>76</v>
      </c>
      <c r="F53" s="90">
        <f>SUM(F54:F56)</f>
        <v>13570440</v>
      </c>
      <c r="G53" s="90">
        <f>SUM(G54:G56)</f>
        <v>0</v>
      </c>
      <c r="H53" s="131">
        <f>SUM(H54:H56)</f>
        <v>13570440</v>
      </c>
    </row>
    <row r="54" spans="1:8" s="1" customFormat="1" ht="13.5" customHeight="1">
      <c r="A54" s="73"/>
      <c r="B54" s="73"/>
      <c r="C54" s="73"/>
      <c r="D54" s="84">
        <v>3431</v>
      </c>
      <c r="E54" s="93" t="s">
        <v>128</v>
      </c>
      <c r="F54" s="104">
        <v>205000</v>
      </c>
      <c r="G54" s="251">
        <f t="shared" si="1"/>
        <v>0</v>
      </c>
      <c r="H54" s="155">
        <v>205000</v>
      </c>
    </row>
    <row r="55" spans="1:8" s="1" customFormat="1" ht="13.5" customHeight="1">
      <c r="A55" s="73"/>
      <c r="B55" s="73"/>
      <c r="C55" s="73"/>
      <c r="D55" s="84">
        <v>3433</v>
      </c>
      <c r="E55" s="93" t="s">
        <v>129</v>
      </c>
      <c r="F55" s="104">
        <v>1375000</v>
      </c>
      <c r="G55" s="129">
        <f t="shared" si="1"/>
        <v>0</v>
      </c>
      <c r="H55" s="104">
        <v>1375000</v>
      </c>
    </row>
    <row r="56" spans="1:8" s="1" customFormat="1" ht="13.5" customHeight="1">
      <c r="A56" s="73"/>
      <c r="B56" s="73"/>
      <c r="C56" s="73"/>
      <c r="D56" s="84">
        <v>3434</v>
      </c>
      <c r="E56" s="93" t="s">
        <v>130</v>
      </c>
      <c r="F56" s="104">
        <v>11990440</v>
      </c>
      <c r="G56" s="129">
        <f t="shared" si="1"/>
        <v>0</v>
      </c>
      <c r="H56" s="104">
        <v>11990440</v>
      </c>
    </row>
    <row r="57" spans="1:8" s="1" customFormat="1" ht="10.5" customHeight="1">
      <c r="A57" s="73"/>
      <c r="B57" s="73"/>
      <c r="C57" s="73"/>
      <c r="D57" s="84"/>
      <c r="E57" s="93"/>
      <c r="F57" s="104"/>
      <c r="G57" s="104"/>
      <c r="H57" s="104"/>
    </row>
    <row r="58" spans="1:8" s="1" customFormat="1" ht="13.5" customHeight="1" hidden="1">
      <c r="A58" s="73"/>
      <c r="B58" s="218">
        <v>36</v>
      </c>
      <c r="C58" s="219"/>
      <c r="D58" s="220"/>
      <c r="E58" s="221" t="s">
        <v>249</v>
      </c>
      <c r="F58" s="214">
        <f aca="true" t="shared" si="2" ref="F58:H59">F59</f>
        <v>0</v>
      </c>
      <c r="G58" s="214">
        <f t="shared" si="2"/>
        <v>0</v>
      </c>
      <c r="H58" s="214">
        <f t="shared" si="2"/>
        <v>0</v>
      </c>
    </row>
    <row r="59" spans="1:8" s="1" customFormat="1" ht="13.5" customHeight="1" hidden="1">
      <c r="A59" s="73"/>
      <c r="B59" s="219"/>
      <c r="C59" s="218">
        <v>363</v>
      </c>
      <c r="D59" s="220"/>
      <c r="E59" s="222" t="s">
        <v>248</v>
      </c>
      <c r="F59" s="214">
        <f t="shared" si="2"/>
        <v>0</v>
      </c>
      <c r="G59" s="214">
        <f t="shared" si="2"/>
        <v>0</v>
      </c>
      <c r="H59" s="214">
        <f t="shared" si="2"/>
        <v>0</v>
      </c>
    </row>
    <row r="60" spans="1:8" s="64" customFormat="1" ht="13.5" customHeight="1" hidden="1">
      <c r="A60" s="206"/>
      <c r="B60" s="239"/>
      <c r="C60" s="239"/>
      <c r="D60" s="240">
        <v>3632</v>
      </c>
      <c r="E60" s="241" t="s">
        <v>241</v>
      </c>
      <c r="F60" s="242">
        <f>SUM(F61:F61)</f>
        <v>0</v>
      </c>
      <c r="G60" s="242">
        <f>SUM(G61:G61)</f>
        <v>0</v>
      </c>
      <c r="H60" s="242">
        <f>SUM(H61:H61)</f>
        <v>0</v>
      </c>
    </row>
    <row r="61" spans="1:8" s="1" customFormat="1" ht="13.5" customHeight="1" hidden="1">
      <c r="A61" s="73"/>
      <c r="B61" s="219"/>
      <c r="C61" s="219"/>
      <c r="D61" s="223"/>
      <c r="E61" s="224" t="s">
        <v>252</v>
      </c>
      <c r="F61" s="155"/>
      <c r="G61" s="129">
        <f>H61-F61</f>
        <v>0</v>
      </c>
      <c r="H61" s="155">
        <v>0</v>
      </c>
    </row>
    <row r="62" spans="1:8" s="1" customFormat="1" ht="13.5" customHeight="1">
      <c r="A62" s="73"/>
      <c r="B62" s="69">
        <v>38</v>
      </c>
      <c r="C62" s="73"/>
      <c r="D62" s="87"/>
      <c r="E62" s="95" t="s">
        <v>63</v>
      </c>
      <c r="F62" s="90">
        <f>F63+F65+F67</f>
        <v>256500000</v>
      </c>
      <c r="G62" s="90">
        <f>G63+G65+G67</f>
        <v>0</v>
      </c>
      <c r="H62" s="131">
        <f>H63+H65+H67</f>
        <v>256500000</v>
      </c>
    </row>
    <row r="63" spans="1:8" s="16" customFormat="1" ht="13.5" customHeight="1">
      <c r="A63" s="96"/>
      <c r="B63" s="96"/>
      <c r="C63" s="97">
        <v>382</v>
      </c>
      <c r="D63" s="98"/>
      <c r="E63" s="99" t="s">
        <v>250</v>
      </c>
      <c r="F63" s="100">
        <f>F64</f>
        <v>240000000</v>
      </c>
      <c r="G63" s="100">
        <f>G64</f>
        <v>0</v>
      </c>
      <c r="H63" s="131">
        <f>H64</f>
        <v>240000000</v>
      </c>
    </row>
    <row r="64" spans="1:8" s="16" customFormat="1" ht="13.5" customHeight="1">
      <c r="A64" s="96"/>
      <c r="B64" s="96"/>
      <c r="C64" s="101"/>
      <c r="D64" s="102">
        <v>3821</v>
      </c>
      <c r="E64" s="103" t="s">
        <v>256</v>
      </c>
      <c r="F64" s="104">
        <v>240000000</v>
      </c>
      <c r="G64" s="129">
        <f>H64-F64</f>
        <v>0</v>
      </c>
      <c r="H64" s="104">
        <v>240000000</v>
      </c>
    </row>
    <row r="65" spans="1:8" s="1" customFormat="1" ht="13.5" customHeight="1">
      <c r="A65" s="73"/>
      <c r="B65" s="73"/>
      <c r="C65" s="69">
        <v>383</v>
      </c>
      <c r="D65" s="87"/>
      <c r="E65" s="95" t="s">
        <v>64</v>
      </c>
      <c r="F65" s="90">
        <f>SUM(F66:F66)</f>
        <v>15700000</v>
      </c>
      <c r="G65" s="90">
        <f>SUM(G66:G66)</f>
        <v>0</v>
      </c>
      <c r="H65" s="131">
        <f>SUM(H66:H66)</f>
        <v>15700000</v>
      </c>
    </row>
    <row r="66" spans="1:8" s="1" customFormat="1" ht="13.5" customHeight="1">
      <c r="A66" s="73"/>
      <c r="B66" s="73"/>
      <c r="C66" s="73"/>
      <c r="D66" s="74">
        <v>3831</v>
      </c>
      <c r="E66" s="79" t="s">
        <v>131</v>
      </c>
      <c r="F66" s="155">
        <v>15700000</v>
      </c>
      <c r="G66" s="129">
        <f>H66-F66</f>
        <v>0</v>
      </c>
      <c r="H66" s="104">
        <v>15700000</v>
      </c>
    </row>
    <row r="67" spans="1:8" s="1" customFormat="1" ht="13.5" customHeight="1">
      <c r="A67" s="73"/>
      <c r="B67" s="73"/>
      <c r="C67" s="69">
        <v>385</v>
      </c>
      <c r="D67" s="87"/>
      <c r="E67" s="95" t="s">
        <v>65</v>
      </c>
      <c r="F67" s="90">
        <f>F68</f>
        <v>800000</v>
      </c>
      <c r="G67" s="90">
        <f>G68</f>
        <v>0</v>
      </c>
      <c r="H67" s="131">
        <f>H68</f>
        <v>800000</v>
      </c>
    </row>
    <row r="68" spans="1:8" s="1" customFormat="1" ht="13.5" customHeight="1">
      <c r="A68" s="73"/>
      <c r="B68" s="73"/>
      <c r="C68" s="73"/>
      <c r="D68" s="74">
        <v>3859</v>
      </c>
      <c r="E68" s="79" t="s">
        <v>132</v>
      </c>
      <c r="F68" s="104">
        <v>800000</v>
      </c>
      <c r="G68" s="129">
        <f>H68-F68</f>
        <v>0</v>
      </c>
      <c r="H68" s="104">
        <v>800000</v>
      </c>
    </row>
    <row r="69" spans="1:8" s="1" customFormat="1" ht="23.25" customHeight="1">
      <c r="A69" s="230">
        <v>4</v>
      </c>
      <c r="B69" s="231"/>
      <c r="C69" s="231"/>
      <c r="D69" s="232"/>
      <c r="E69" s="233" t="s">
        <v>66</v>
      </c>
      <c r="F69" s="100">
        <f>F70+F76</f>
        <v>1222400000</v>
      </c>
      <c r="G69" s="100">
        <f>G70+G76</f>
        <v>-143800000</v>
      </c>
      <c r="H69" s="100">
        <f>H70+H76</f>
        <v>1078600000</v>
      </c>
    </row>
    <row r="70" spans="1:8" s="1" customFormat="1" ht="15" customHeight="1">
      <c r="A70" s="10"/>
      <c r="B70" s="123">
        <v>41</v>
      </c>
      <c r="C70" s="123"/>
      <c r="D70" s="124"/>
      <c r="E70" s="125" t="s">
        <v>14</v>
      </c>
      <c r="F70" s="17">
        <f>F71+F73</f>
        <v>152300000</v>
      </c>
      <c r="G70" s="17">
        <f>G71+G73</f>
        <v>-50000000</v>
      </c>
      <c r="H70" s="214">
        <f>H71+H73</f>
        <v>102300000</v>
      </c>
    </row>
    <row r="71" spans="1:8" s="1" customFormat="1" ht="13.5" customHeight="1">
      <c r="A71" s="10"/>
      <c r="B71" s="123"/>
      <c r="C71" s="123">
        <v>411</v>
      </c>
      <c r="D71" s="124"/>
      <c r="E71" s="126" t="s">
        <v>150</v>
      </c>
      <c r="F71" s="17">
        <f>F72</f>
        <v>150000000</v>
      </c>
      <c r="G71" s="17">
        <f>G72</f>
        <v>-50000000</v>
      </c>
      <c r="H71" s="148">
        <f>H72</f>
        <v>100000000</v>
      </c>
    </row>
    <row r="72" spans="1:8" s="1" customFormat="1" ht="13.5" customHeight="1">
      <c r="A72" s="10"/>
      <c r="B72" s="123"/>
      <c r="C72" s="123"/>
      <c r="D72" s="127">
        <v>4111</v>
      </c>
      <c r="E72" s="128" t="s">
        <v>53</v>
      </c>
      <c r="F72" s="129">
        <v>150000000</v>
      </c>
      <c r="G72" s="129">
        <f>H72-F72</f>
        <v>-50000000</v>
      </c>
      <c r="H72" s="129">
        <v>100000000</v>
      </c>
    </row>
    <row r="73" spans="1:8" s="1" customFormat="1" ht="13.5" customHeight="1">
      <c r="A73" s="73"/>
      <c r="B73" s="68"/>
      <c r="C73" s="68">
        <v>412</v>
      </c>
      <c r="D73" s="105"/>
      <c r="E73" s="78" t="s">
        <v>67</v>
      </c>
      <c r="F73" s="100">
        <f>SUM(F74:F74)</f>
        <v>2300000</v>
      </c>
      <c r="G73" s="100">
        <f>SUM(G74:G74)</f>
        <v>0</v>
      </c>
      <c r="H73" s="100">
        <f>SUM(H74:H74)</f>
        <v>2300000</v>
      </c>
    </row>
    <row r="74" spans="1:8" s="1" customFormat="1" ht="13.5" customHeight="1">
      <c r="A74" s="73"/>
      <c r="B74" s="68"/>
      <c r="C74" s="68"/>
      <c r="D74" s="80" t="s">
        <v>15</v>
      </c>
      <c r="E74" s="81" t="s">
        <v>133</v>
      </c>
      <c r="F74" s="104">
        <v>2300000</v>
      </c>
      <c r="G74" s="129">
        <f>H74-F74</f>
        <v>0</v>
      </c>
      <c r="H74" s="104">
        <v>2300000</v>
      </c>
    </row>
    <row r="75" spans="1:8" s="1" customFormat="1" ht="10.5" customHeight="1">
      <c r="A75" s="73"/>
      <c r="B75" s="73"/>
      <c r="C75" s="73"/>
      <c r="D75" s="74"/>
      <c r="E75" s="79"/>
      <c r="F75" s="82"/>
      <c r="G75" s="82"/>
      <c r="H75" s="104"/>
    </row>
    <row r="76" spans="1:8" s="1" customFormat="1" ht="12.75">
      <c r="A76" s="73"/>
      <c r="B76" s="68">
        <v>42</v>
      </c>
      <c r="C76" s="73"/>
      <c r="D76" s="87"/>
      <c r="E76" s="83" t="s">
        <v>16</v>
      </c>
      <c r="F76" s="72">
        <f>F77+F81+F86+F88</f>
        <v>1070100000</v>
      </c>
      <c r="G76" s="72">
        <f>G77+G81+G86+G88</f>
        <v>-93800000</v>
      </c>
      <c r="H76" s="131">
        <f>H77+H81+H86+H88</f>
        <v>976300000</v>
      </c>
    </row>
    <row r="77" spans="1:8" s="1" customFormat="1" ht="12.75">
      <c r="A77" s="73"/>
      <c r="B77" s="73"/>
      <c r="C77" s="68">
        <v>421</v>
      </c>
      <c r="D77" s="87"/>
      <c r="E77" s="78" t="s">
        <v>17</v>
      </c>
      <c r="F77" s="72">
        <f>F78+F79+F80</f>
        <v>1051100000</v>
      </c>
      <c r="G77" s="72">
        <f>G78+G79+G80</f>
        <v>-85550000</v>
      </c>
      <c r="H77" s="131">
        <f>H78+H79+H80</f>
        <v>965550000</v>
      </c>
    </row>
    <row r="78" spans="1:8" s="1" customFormat="1" ht="12.75">
      <c r="A78" s="73"/>
      <c r="B78" s="73"/>
      <c r="C78" s="68"/>
      <c r="D78" s="80" t="s">
        <v>18</v>
      </c>
      <c r="E78" s="92" t="s">
        <v>134</v>
      </c>
      <c r="F78" s="104">
        <v>19000000</v>
      </c>
      <c r="G78" s="129">
        <f aca="true" t="shared" si="3" ref="G78:G89">H78-F78</f>
        <v>-7000000</v>
      </c>
      <c r="H78" s="104">
        <v>12000000</v>
      </c>
    </row>
    <row r="79" spans="1:8" s="1" customFormat="1" ht="12.75">
      <c r="A79" s="73"/>
      <c r="B79" s="73"/>
      <c r="C79" s="73"/>
      <c r="D79" s="80" t="s">
        <v>19</v>
      </c>
      <c r="E79" s="92" t="s">
        <v>135</v>
      </c>
      <c r="F79" s="104">
        <v>1010100000</v>
      </c>
      <c r="G79" s="129">
        <f t="shared" si="3"/>
        <v>-72300000</v>
      </c>
      <c r="H79" s="104">
        <v>937800000</v>
      </c>
    </row>
    <row r="80" spans="1:8" s="1" customFormat="1" ht="12.75">
      <c r="A80" s="73"/>
      <c r="B80" s="73"/>
      <c r="C80" s="73"/>
      <c r="D80" s="80" t="s">
        <v>21</v>
      </c>
      <c r="E80" s="92" t="s">
        <v>136</v>
      </c>
      <c r="F80" s="104">
        <v>22000000</v>
      </c>
      <c r="G80" s="129">
        <f t="shared" si="3"/>
        <v>-6250000</v>
      </c>
      <c r="H80" s="104">
        <v>15750000</v>
      </c>
    </row>
    <row r="81" spans="1:8" s="1" customFormat="1" ht="12.75">
      <c r="A81" s="73"/>
      <c r="B81" s="73"/>
      <c r="C81" s="68">
        <v>422</v>
      </c>
      <c r="D81" s="87"/>
      <c r="E81" s="78" t="s">
        <v>25</v>
      </c>
      <c r="F81" s="90">
        <f>SUM(F82:F85)</f>
        <v>8400000</v>
      </c>
      <c r="G81" s="90">
        <f>SUM(G82:G85)</f>
        <v>-750000</v>
      </c>
      <c r="H81" s="131">
        <f>SUM(H82:H85)</f>
        <v>7650000</v>
      </c>
    </row>
    <row r="82" spans="1:8" s="1" customFormat="1" ht="12.75">
      <c r="A82" s="73"/>
      <c r="B82" s="73"/>
      <c r="C82" s="73"/>
      <c r="D82" s="106" t="s">
        <v>23</v>
      </c>
      <c r="E82" s="107" t="s">
        <v>137</v>
      </c>
      <c r="F82" s="104">
        <v>2590000</v>
      </c>
      <c r="G82" s="129">
        <f t="shared" si="3"/>
        <v>0</v>
      </c>
      <c r="H82" s="104">
        <v>2590000</v>
      </c>
    </row>
    <row r="83" spans="1:8" s="1" customFormat="1" ht="12.75">
      <c r="A83" s="73"/>
      <c r="B83" s="73"/>
      <c r="C83" s="73"/>
      <c r="D83" s="80" t="s">
        <v>24</v>
      </c>
      <c r="E83" s="92" t="s">
        <v>138</v>
      </c>
      <c r="F83" s="104">
        <v>250000</v>
      </c>
      <c r="G83" s="129">
        <f t="shared" si="3"/>
        <v>0</v>
      </c>
      <c r="H83" s="104">
        <v>250000</v>
      </c>
    </row>
    <row r="84" spans="1:8" s="1" customFormat="1" ht="12.75">
      <c r="A84" s="73"/>
      <c r="B84" s="73"/>
      <c r="C84" s="73"/>
      <c r="D84" s="74">
        <v>4223</v>
      </c>
      <c r="E84" s="79" t="s">
        <v>139</v>
      </c>
      <c r="F84" s="104">
        <v>180000</v>
      </c>
      <c r="G84" s="129">
        <f t="shared" si="3"/>
        <v>0</v>
      </c>
      <c r="H84" s="104">
        <v>180000</v>
      </c>
    </row>
    <row r="85" spans="1:8" s="1" customFormat="1" ht="12.75">
      <c r="A85" s="73"/>
      <c r="B85" s="73"/>
      <c r="C85" s="73"/>
      <c r="D85" s="80" t="s">
        <v>26</v>
      </c>
      <c r="E85" s="107" t="s">
        <v>140</v>
      </c>
      <c r="F85" s="104">
        <v>5380000</v>
      </c>
      <c r="G85" s="129">
        <f t="shared" si="3"/>
        <v>-750000</v>
      </c>
      <c r="H85" s="104">
        <v>4630000</v>
      </c>
    </row>
    <row r="86" spans="1:8" s="1" customFormat="1" ht="12.75">
      <c r="A86" s="73"/>
      <c r="B86" s="73"/>
      <c r="C86" s="68">
        <v>423</v>
      </c>
      <c r="D86" s="87"/>
      <c r="E86" s="78" t="s">
        <v>27</v>
      </c>
      <c r="F86" s="131">
        <f>F87</f>
        <v>8000000</v>
      </c>
      <c r="G86" s="131">
        <f>G87</f>
        <v>-7500000</v>
      </c>
      <c r="H86" s="131">
        <f>H87</f>
        <v>500000</v>
      </c>
    </row>
    <row r="87" spans="1:8" s="1" customFormat="1" ht="12.75">
      <c r="A87" s="73"/>
      <c r="B87" s="73"/>
      <c r="C87" s="73"/>
      <c r="D87" s="85" t="s">
        <v>28</v>
      </c>
      <c r="E87" s="92" t="s">
        <v>141</v>
      </c>
      <c r="F87" s="129">
        <v>8000000</v>
      </c>
      <c r="G87" s="129">
        <f t="shared" si="3"/>
        <v>-7500000</v>
      </c>
      <c r="H87" s="129">
        <v>500000</v>
      </c>
    </row>
    <row r="88" spans="1:8" s="1" customFormat="1" ht="12.75">
      <c r="A88" s="73"/>
      <c r="B88" s="73"/>
      <c r="C88" s="68">
        <v>426</v>
      </c>
      <c r="D88" s="108"/>
      <c r="E88" s="109" t="s">
        <v>29</v>
      </c>
      <c r="F88" s="131">
        <f>F89</f>
        <v>2600000</v>
      </c>
      <c r="G88" s="131">
        <f>G89</f>
        <v>0</v>
      </c>
      <c r="H88" s="131">
        <f>H89</f>
        <v>2600000</v>
      </c>
    </row>
    <row r="89" spans="1:8" s="1" customFormat="1" ht="12.75">
      <c r="A89" s="73"/>
      <c r="B89" s="73"/>
      <c r="C89" s="68"/>
      <c r="D89" s="80" t="s">
        <v>68</v>
      </c>
      <c r="E89" s="81" t="s">
        <v>142</v>
      </c>
      <c r="F89" s="129">
        <v>2600000</v>
      </c>
      <c r="G89" s="129">
        <f t="shared" si="3"/>
        <v>0</v>
      </c>
      <c r="H89" s="129">
        <v>2600000</v>
      </c>
    </row>
    <row r="90" spans="1:8" s="1" customFormat="1" ht="11.25" customHeight="1">
      <c r="A90" s="73"/>
      <c r="B90" s="73"/>
      <c r="C90" s="73"/>
      <c r="D90" s="110"/>
      <c r="E90" s="111"/>
      <c r="F90" s="82"/>
      <c r="G90" s="82"/>
      <c r="H90" s="104"/>
    </row>
    <row r="91" spans="1:8" s="1" customFormat="1" ht="12.75">
      <c r="A91" s="10"/>
      <c r="B91" s="10"/>
      <c r="C91" s="10"/>
      <c r="D91" s="10"/>
      <c r="H91" s="143"/>
    </row>
    <row r="92" spans="1:8" s="1" customFormat="1" ht="12.75">
      <c r="A92" s="10"/>
      <c r="B92" s="10"/>
      <c r="C92" s="10"/>
      <c r="D92" s="10"/>
      <c r="H92" s="143"/>
    </row>
    <row r="93" spans="1:8" s="1" customFormat="1" ht="12.75">
      <c r="A93" s="10"/>
      <c r="B93" s="10"/>
      <c r="C93" s="10"/>
      <c r="D93" s="10"/>
      <c r="H93" s="143"/>
    </row>
    <row r="94" spans="1:8" s="1" customFormat="1" ht="12.75">
      <c r="A94" s="10"/>
      <c r="B94" s="10"/>
      <c r="C94" s="10"/>
      <c r="D94" s="10"/>
      <c r="H94" s="143"/>
    </row>
    <row r="95" spans="1:8" s="1" customFormat="1" ht="12.75">
      <c r="A95" s="10"/>
      <c r="B95" s="10"/>
      <c r="C95" s="10"/>
      <c r="D95" s="10"/>
      <c r="H95" s="143"/>
    </row>
    <row r="96" spans="1:8" s="1" customFormat="1" ht="12.75">
      <c r="A96" s="10"/>
      <c r="B96" s="10"/>
      <c r="C96" s="10"/>
      <c r="D96" s="10"/>
      <c r="H96" s="143"/>
    </row>
    <row r="97" spans="1:8" s="1" customFormat="1" ht="12.75">
      <c r="A97" s="10"/>
      <c r="B97" s="10"/>
      <c r="C97" s="10"/>
      <c r="D97" s="10"/>
      <c r="H97" s="143"/>
    </row>
    <row r="98" spans="1:8" s="1" customFormat="1" ht="12.75">
      <c r="A98" s="10"/>
      <c r="B98" s="10"/>
      <c r="C98" s="10"/>
      <c r="D98" s="10"/>
      <c r="H98" s="143"/>
    </row>
    <row r="99" spans="1:8" s="1" customFormat="1" ht="12.75">
      <c r="A99" s="10"/>
      <c r="B99" s="10"/>
      <c r="C99" s="10"/>
      <c r="D99" s="10"/>
      <c r="H99" s="143"/>
    </row>
    <row r="100" spans="1:8" s="1" customFormat="1" ht="12.75">
      <c r="A100" s="10"/>
      <c r="B100" s="10"/>
      <c r="C100" s="10"/>
      <c r="D100" s="10"/>
      <c r="H100" s="143"/>
    </row>
    <row r="101" spans="1:8" s="1" customFormat="1" ht="12.75">
      <c r="A101" s="10"/>
      <c r="B101" s="10"/>
      <c r="C101" s="10"/>
      <c r="D101" s="10"/>
      <c r="H101" s="143"/>
    </row>
    <row r="102" spans="1:8" s="1" customFormat="1" ht="12.75">
      <c r="A102" s="10"/>
      <c r="B102" s="10"/>
      <c r="C102" s="10"/>
      <c r="D102" s="10"/>
      <c r="H102" s="143"/>
    </row>
    <row r="103" spans="1:8" s="1" customFormat="1" ht="12.75">
      <c r="A103" s="10"/>
      <c r="B103" s="10"/>
      <c r="C103" s="10"/>
      <c r="D103" s="10"/>
      <c r="H103" s="143"/>
    </row>
    <row r="104" spans="1:8" s="1" customFormat="1" ht="12.75">
      <c r="A104" s="10"/>
      <c r="B104" s="10"/>
      <c r="C104" s="10"/>
      <c r="D104" s="10"/>
      <c r="H104" s="143"/>
    </row>
    <row r="105" spans="1:8" s="1" customFormat="1" ht="12.75">
      <c r="A105" s="10"/>
      <c r="B105" s="10"/>
      <c r="C105" s="10"/>
      <c r="D105" s="10"/>
      <c r="H105" s="143"/>
    </row>
    <row r="106" spans="1:8" s="1" customFormat="1" ht="12.75">
      <c r="A106" s="10"/>
      <c r="B106" s="10"/>
      <c r="C106" s="10"/>
      <c r="D106" s="10"/>
      <c r="H106" s="143"/>
    </row>
    <row r="107" spans="1:8" s="1" customFormat="1" ht="12.75">
      <c r="A107" s="10"/>
      <c r="B107" s="10"/>
      <c r="C107" s="10"/>
      <c r="D107" s="10"/>
      <c r="H107" s="143"/>
    </row>
    <row r="108" spans="1:8" s="1" customFormat="1" ht="12.75">
      <c r="A108" s="10"/>
      <c r="B108" s="10"/>
      <c r="C108" s="10"/>
      <c r="D108" s="10"/>
      <c r="H108" s="143"/>
    </row>
    <row r="109" spans="1:8" s="1" customFormat="1" ht="12.75">
      <c r="A109" s="10"/>
      <c r="B109" s="10"/>
      <c r="C109" s="10"/>
      <c r="D109" s="10"/>
      <c r="H109" s="143"/>
    </row>
    <row r="110" spans="1:8" s="1" customFormat="1" ht="12.75">
      <c r="A110" s="10"/>
      <c r="B110" s="10"/>
      <c r="C110" s="10"/>
      <c r="D110" s="10"/>
      <c r="H110" s="143"/>
    </row>
    <row r="111" spans="1:8" s="1" customFormat="1" ht="12.75">
      <c r="A111" s="10"/>
      <c r="B111" s="10"/>
      <c r="C111" s="10"/>
      <c r="D111" s="10"/>
      <c r="H111" s="143"/>
    </row>
    <row r="112" spans="1:8" s="1" customFormat="1" ht="12.75">
      <c r="A112" s="10"/>
      <c r="B112" s="10"/>
      <c r="C112" s="10"/>
      <c r="D112" s="10"/>
      <c r="H112" s="143"/>
    </row>
    <row r="113" spans="1:8" s="1" customFormat="1" ht="12.75">
      <c r="A113" s="10"/>
      <c r="B113" s="10"/>
      <c r="C113" s="10"/>
      <c r="D113" s="10"/>
      <c r="H113" s="143"/>
    </row>
    <row r="114" spans="1:8" s="1" customFormat="1" ht="12.75">
      <c r="A114" s="10"/>
      <c r="B114" s="10"/>
      <c r="C114" s="10"/>
      <c r="D114" s="10"/>
      <c r="H114" s="143"/>
    </row>
    <row r="115" spans="1:8" s="1" customFormat="1" ht="12.75">
      <c r="A115" s="10"/>
      <c r="B115" s="10"/>
      <c r="C115" s="10"/>
      <c r="D115" s="10"/>
      <c r="H115" s="143"/>
    </row>
    <row r="116" spans="1:8" s="1" customFormat="1" ht="12.75">
      <c r="A116" s="10"/>
      <c r="B116" s="10"/>
      <c r="C116" s="10"/>
      <c r="D116" s="10"/>
      <c r="H116" s="143"/>
    </row>
    <row r="117" spans="1:8" s="1" customFormat="1" ht="12.75">
      <c r="A117" s="10"/>
      <c r="B117" s="10"/>
      <c r="C117" s="10"/>
      <c r="D117" s="10"/>
      <c r="H117" s="143"/>
    </row>
    <row r="118" spans="1:8" s="1" customFormat="1" ht="12.75">
      <c r="A118" s="10"/>
      <c r="B118" s="10"/>
      <c r="C118" s="10"/>
      <c r="D118" s="10"/>
      <c r="H118" s="143"/>
    </row>
    <row r="119" spans="1:8" s="1" customFormat="1" ht="12.75">
      <c r="A119" s="10"/>
      <c r="B119" s="10"/>
      <c r="C119" s="10"/>
      <c r="D119" s="10"/>
      <c r="H119" s="143"/>
    </row>
    <row r="120" spans="1:8" s="1" customFormat="1" ht="12.75">
      <c r="A120" s="10"/>
      <c r="B120" s="10"/>
      <c r="C120" s="10"/>
      <c r="D120" s="10"/>
      <c r="H120" s="143"/>
    </row>
    <row r="121" spans="1:8" s="1" customFormat="1" ht="12.75">
      <c r="A121" s="10"/>
      <c r="B121" s="10"/>
      <c r="C121" s="10"/>
      <c r="D121" s="10"/>
      <c r="H121" s="143"/>
    </row>
    <row r="122" spans="1:8" s="1" customFormat="1" ht="12.75">
      <c r="A122" s="10"/>
      <c r="B122" s="10"/>
      <c r="C122" s="10"/>
      <c r="D122" s="10"/>
      <c r="H122" s="143"/>
    </row>
    <row r="123" spans="1:8" s="1" customFormat="1" ht="12.75">
      <c r="A123" s="10"/>
      <c r="B123" s="10"/>
      <c r="C123" s="10"/>
      <c r="D123" s="10"/>
      <c r="H123" s="143"/>
    </row>
    <row r="124" spans="1:8" s="1" customFormat="1" ht="12.75">
      <c r="A124" s="10"/>
      <c r="B124" s="10"/>
      <c r="C124" s="10"/>
      <c r="D124" s="10"/>
      <c r="H124" s="143"/>
    </row>
    <row r="125" spans="1:8" s="1" customFormat="1" ht="12.75">
      <c r="A125" s="10"/>
      <c r="B125" s="10"/>
      <c r="C125" s="10"/>
      <c r="D125" s="10"/>
      <c r="H125" s="143"/>
    </row>
    <row r="126" spans="1:8" s="1" customFormat="1" ht="12.75">
      <c r="A126" s="10"/>
      <c r="B126" s="10"/>
      <c r="C126" s="10"/>
      <c r="D126" s="10"/>
      <c r="H126" s="143"/>
    </row>
    <row r="127" spans="1:8" s="1" customFormat="1" ht="12.75">
      <c r="A127" s="10"/>
      <c r="B127" s="10"/>
      <c r="C127" s="10"/>
      <c r="D127" s="10"/>
      <c r="H127" s="143"/>
    </row>
    <row r="128" spans="1:8" s="1" customFormat="1" ht="12.75">
      <c r="A128" s="10"/>
      <c r="B128" s="10"/>
      <c r="C128" s="10"/>
      <c r="D128" s="10"/>
      <c r="H128" s="143"/>
    </row>
    <row r="129" spans="1:8" s="1" customFormat="1" ht="12.75">
      <c r="A129" s="10"/>
      <c r="B129" s="10"/>
      <c r="C129" s="10"/>
      <c r="D129" s="10"/>
      <c r="H129" s="143"/>
    </row>
    <row r="130" spans="1:8" s="1" customFormat="1" ht="12.75">
      <c r="A130" s="10"/>
      <c r="B130" s="10"/>
      <c r="C130" s="10"/>
      <c r="D130" s="10"/>
      <c r="H130" s="143"/>
    </row>
    <row r="131" spans="1:8" s="1" customFormat="1" ht="12.75">
      <c r="A131" s="10"/>
      <c r="B131" s="10"/>
      <c r="C131" s="10"/>
      <c r="D131" s="10"/>
      <c r="H131" s="143"/>
    </row>
    <row r="132" spans="1:8" s="1" customFormat="1" ht="12.75">
      <c r="A132" s="10"/>
      <c r="B132" s="10"/>
      <c r="C132" s="10"/>
      <c r="D132" s="10"/>
      <c r="H132" s="143"/>
    </row>
    <row r="133" spans="1:8" s="1" customFormat="1" ht="12.75">
      <c r="A133" s="10"/>
      <c r="B133" s="10"/>
      <c r="C133" s="10"/>
      <c r="D133" s="10"/>
      <c r="H133" s="143"/>
    </row>
    <row r="134" spans="1:8" s="1" customFormat="1" ht="12.75">
      <c r="A134" s="10"/>
      <c r="B134" s="10"/>
      <c r="C134" s="10"/>
      <c r="D134" s="10"/>
      <c r="H134" s="143"/>
    </row>
    <row r="135" spans="1:8" s="1" customFormat="1" ht="12.75">
      <c r="A135" s="10"/>
      <c r="B135" s="10"/>
      <c r="C135" s="10"/>
      <c r="D135" s="10"/>
      <c r="H135" s="143"/>
    </row>
    <row r="136" spans="1:8" s="1" customFormat="1" ht="12.75">
      <c r="A136" s="10"/>
      <c r="B136" s="10"/>
      <c r="C136" s="10"/>
      <c r="D136" s="10"/>
      <c r="H136" s="143"/>
    </row>
    <row r="137" spans="1:8" s="1" customFormat="1" ht="12.75">
      <c r="A137" s="10"/>
      <c r="B137" s="10"/>
      <c r="C137" s="10"/>
      <c r="D137" s="10"/>
      <c r="H137" s="143"/>
    </row>
    <row r="138" spans="1:8" s="1" customFormat="1" ht="12.75">
      <c r="A138" s="10"/>
      <c r="B138" s="10"/>
      <c r="C138" s="10"/>
      <c r="D138" s="10"/>
      <c r="H138" s="143"/>
    </row>
    <row r="139" spans="1:8" s="1" customFormat="1" ht="12.75">
      <c r="A139" s="10"/>
      <c r="B139" s="10"/>
      <c r="C139" s="10"/>
      <c r="D139" s="10"/>
      <c r="H139" s="143"/>
    </row>
    <row r="140" spans="1:8" s="1" customFormat="1" ht="12.75">
      <c r="A140" s="10"/>
      <c r="B140" s="10"/>
      <c r="C140" s="10"/>
      <c r="D140" s="10"/>
      <c r="H140" s="143"/>
    </row>
    <row r="141" spans="1:8" s="1" customFormat="1" ht="12.75">
      <c r="A141" s="10"/>
      <c r="B141" s="10"/>
      <c r="C141" s="10"/>
      <c r="D141" s="10"/>
      <c r="H141" s="143"/>
    </row>
    <row r="142" spans="1:8" s="1" customFormat="1" ht="12.75">
      <c r="A142" s="10"/>
      <c r="B142" s="10"/>
      <c r="C142" s="10"/>
      <c r="D142" s="10"/>
      <c r="H142" s="143"/>
    </row>
    <row r="143" spans="1:8" s="1" customFormat="1" ht="12.75">
      <c r="A143" s="10"/>
      <c r="B143" s="10"/>
      <c r="C143" s="10"/>
      <c r="D143" s="10"/>
      <c r="H143" s="143"/>
    </row>
    <row r="144" spans="1:8" s="1" customFormat="1" ht="12.75">
      <c r="A144" s="10"/>
      <c r="B144" s="10"/>
      <c r="C144" s="10"/>
      <c r="D144" s="10"/>
      <c r="H144" s="143"/>
    </row>
    <row r="145" spans="1:8" s="1" customFormat="1" ht="12.75">
      <c r="A145" s="10"/>
      <c r="B145" s="10"/>
      <c r="C145" s="10"/>
      <c r="D145" s="10"/>
      <c r="H145" s="143"/>
    </row>
    <row r="146" spans="1:8" s="1" customFormat="1" ht="12.75">
      <c r="A146" s="10"/>
      <c r="B146" s="10"/>
      <c r="C146" s="10"/>
      <c r="D146" s="10"/>
      <c r="H146" s="143"/>
    </row>
    <row r="147" spans="1:8" s="1" customFormat="1" ht="12.75">
      <c r="A147" s="10"/>
      <c r="B147" s="10"/>
      <c r="C147" s="10"/>
      <c r="D147" s="10"/>
      <c r="H147" s="143"/>
    </row>
    <row r="148" spans="1:8" s="1" customFormat="1" ht="12.75">
      <c r="A148" s="10"/>
      <c r="B148" s="10"/>
      <c r="C148" s="10"/>
      <c r="D148" s="10"/>
      <c r="H148" s="143"/>
    </row>
    <row r="149" spans="1:8" s="1" customFormat="1" ht="12.75">
      <c r="A149" s="10"/>
      <c r="B149" s="10"/>
      <c r="C149" s="10"/>
      <c r="D149" s="10"/>
      <c r="H149" s="143"/>
    </row>
    <row r="150" spans="1:8" s="1" customFormat="1" ht="12.75">
      <c r="A150" s="10"/>
      <c r="B150" s="10"/>
      <c r="C150" s="10"/>
      <c r="D150" s="10"/>
      <c r="H150" s="143"/>
    </row>
    <row r="151" spans="1:8" s="1" customFormat="1" ht="12.75">
      <c r="A151" s="10"/>
      <c r="B151" s="10"/>
      <c r="C151" s="10"/>
      <c r="D151" s="10"/>
      <c r="H151" s="143"/>
    </row>
    <row r="152" spans="1:8" s="1" customFormat="1" ht="12.75">
      <c r="A152" s="10"/>
      <c r="B152" s="10"/>
      <c r="C152" s="10"/>
      <c r="D152" s="10"/>
      <c r="H152" s="143"/>
    </row>
    <row r="153" spans="1:8" s="1" customFormat="1" ht="12.75">
      <c r="A153" s="10"/>
      <c r="B153" s="10"/>
      <c r="C153" s="10"/>
      <c r="D153" s="10"/>
      <c r="H153" s="143"/>
    </row>
    <row r="154" spans="1:8" s="1" customFormat="1" ht="12.75">
      <c r="A154" s="10"/>
      <c r="B154" s="10"/>
      <c r="C154" s="10"/>
      <c r="D154" s="10"/>
      <c r="H154" s="143"/>
    </row>
    <row r="155" spans="1:8" s="1" customFormat="1" ht="12.75">
      <c r="A155" s="10"/>
      <c r="B155" s="10"/>
      <c r="C155" s="10"/>
      <c r="D155" s="10"/>
      <c r="H155" s="143"/>
    </row>
    <row r="156" spans="1:8" s="1" customFormat="1" ht="12.75">
      <c r="A156" s="10"/>
      <c r="B156" s="10"/>
      <c r="C156" s="10"/>
      <c r="D156" s="10"/>
      <c r="H156" s="143"/>
    </row>
    <row r="157" spans="1:8" s="1" customFormat="1" ht="12.75">
      <c r="A157" s="10"/>
      <c r="B157" s="10"/>
      <c r="C157" s="10"/>
      <c r="D157" s="10"/>
      <c r="H157" s="143"/>
    </row>
    <row r="158" spans="1:8" s="1" customFormat="1" ht="12.75">
      <c r="A158" s="10"/>
      <c r="B158" s="10"/>
      <c r="C158" s="10"/>
      <c r="D158" s="10"/>
      <c r="H158" s="143"/>
    </row>
    <row r="159" spans="1:8" s="1" customFormat="1" ht="12.75">
      <c r="A159" s="10"/>
      <c r="B159" s="10"/>
      <c r="C159" s="10"/>
      <c r="D159" s="10"/>
      <c r="H159" s="143"/>
    </row>
    <row r="160" spans="1:8" s="1" customFormat="1" ht="12.75">
      <c r="A160" s="10"/>
      <c r="B160" s="10"/>
      <c r="C160" s="10"/>
      <c r="D160" s="10"/>
      <c r="H160" s="143"/>
    </row>
    <row r="161" spans="1:8" s="1" customFormat="1" ht="12.75">
      <c r="A161" s="10"/>
      <c r="B161" s="10"/>
      <c r="C161" s="10"/>
      <c r="D161" s="10"/>
      <c r="H161" s="143"/>
    </row>
    <row r="162" spans="1:8" s="1" customFormat="1" ht="12.75">
      <c r="A162" s="10"/>
      <c r="B162" s="10"/>
      <c r="C162" s="10"/>
      <c r="D162" s="10"/>
      <c r="H162" s="143"/>
    </row>
    <row r="163" spans="1:8" s="1" customFormat="1" ht="12.75">
      <c r="A163" s="10"/>
      <c r="B163" s="10"/>
      <c r="C163" s="10"/>
      <c r="D163" s="10"/>
      <c r="H163" s="143"/>
    </row>
    <row r="164" spans="1:8" s="1" customFormat="1" ht="12.75">
      <c r="A164" s="10"/>
      <c r="B164" s="10"/>
      <c r="C164" s="10"/>
      <c r="D164" s="10"/>
      <c r="H164" s="143"/>
    </row>
    <row r="165" spans="1:8" s="1" customFormat="1" ht="12.75">
      <c r="A165" s="10"/>
      <c r="B165" s="10"/>
      <c r="C165" s="10"/>
      <c r="D165" s="10"/>
      <c r="H165" s="143"/>
    </row>
    <row r="166" spans="1:8" s="1" customFormat="1" ht="12.75">
      <c r="A166" s="10"/>
      <c r="B166" s="10"/>
      <c r="C166" s="10"/>
      <c r="D166" s="10"/>
      <c r="H166" s="143"/>
    </row>
    <row r="167" spans="1:8" s="1" customFormat="1" ht="12.75">
      <c r="A167" s="10"/>
      <c r="B167" s="10"/>
      <c r="C167" s="10"/>
      <c r="D167" s="10"/>
      <c r="H167" s="143"/>
    </row>
    <row r="168" spans="1:8" s="1" customFormat="1" ht="12.75">
      <c r="A168" s="10"/>
      <c r="B168" s="10"/>
      <c r="C168" s="10"/>
      <c r="D168" s="10"/>
      <c r="H168" s="143"/>
    </row>
    <row r="169" spans="1:8" s="1" customFormat="1" ht="12.75">
      <c r="A169" s="10"/>
      <c r="B169" s="10"/>
      <c r="C169" s="10"/>
      <c r="D169" s="10"/>
      <c r="H169" s="143"/>
    </row>
    <row r="170" spans="1:8" s="1" customFormat="1" ht="12.75">
      <c r="A170" s="10"/>
      <c r="B170" s="10"/>
      <c r="C170" s="10"/>
      <c r="D170" s="10"/>
      <c r="H170" s="143"/>
    </row>
    <row r="171" spans="1:8" s="1" customFormat="1" ht="12.75">
      <c r="A171" s="10"/>
      <c r="B171" s="10"/>
      <c r="C171" s="10"/>
      <c r="D171" s="10"/>
      <c r="H171" s="143"/>
    </row>
    <row r="172" spans="1:8" s="1" customFormat="1" ht="12.75">
      <c r="A172" s="10"/>
      <c r="B172" s="10"/>
      <c r="C172" s="10"/>
      <c r="D172" s="10"/>
      <c r="H172" s="143"/>
    </row>
    <row r="173" spans="1:8" s="1" customFormat="1" ht="12.75">
      <c r="A173" s="10"/>
      <c r="B173" s="10"/>
      <c r="C173" s="10"/>
      <c r="D173" s="10"/>
      <c r="H173" s="143"/>
    </row>
    <row r="174" spans="1:8" s="1" customFormat="1" ht="12.75">
      <c r="A174" s="10"/>
      <c r="B174" s="10"/>
      <c r="C174" s="10"/>
      <c r="D174" s="10"/>
      <c r="H174" s="143"/>
    </row>
    <row r="175" spans="1:8" s="1" customFormat="1" ht="12.75">
      <c r="A175" s="10"/>
      <c r="B175" s="10"/>
      <c r="C175" s="10"/>
      <c r="D175" s="10"/>
      <c r="H175" s="143"/>
    </row>
    <row r="176" spans="1:8" s="1" customFormat="1" ht="12.75">
      <c r="A176" s="10"/>
      <c r="B176" s="10"/>
      <c r="C176" s="10"/>
      <c r="D176" s="10"/>
      <c r="H176" s="143"/>
    </row>
    <row r="177" spans="1:8" s="1" customFormat="1" ht="12.75">
      <c r="A177" s="10"/>
      <c r="B177" s="10"/>
      <c r="C177" s="10"/>
      <c r="D177" s="10"/>
      <c r="H177" s="143"/>
    </row>
    <row r="178" spans="1:8" s="1" customFormat="1" ht="12.75">
      <c r="A178" s="10"/>
      <c r="B178" s="10"/>
      <c r="C178" s="10"/>
      <c r="D178" s="10"/>
      <c r="H178" s="143"/>
    </row>
    <row r="179" spans="1:8" s="1" customFormat="1" ht="12.75">
      <c r="A179" s="10"/>
      <c r="B179" s="10"/>
      <c r="C179" s="10"/>
      <c r="D179" s="10"/>
      <c r="H179" s="143"/>
    </row>
    <row r="180" spans="1:8" s="1" customFormat="1" ht="12.75">
      <c r="A180" s="10"/>
      <c r="B180" s="10"/>
      <c r="C180" s="10"/>
      <c r="D180" s="10"/>
      <c r="H180" s="143"/>
    </row>
    <row r="181" spans="1:8" s="1" customFormat="1" ht="12.75">
      <c r="A181" s="10"/>
      <c r="B181" s="10"/>
      <c r="C181" s="10"/>
      <c r="D181" s="10"/>
      <c r="H181" s="143"/>
    </row>
    <row r="182" spans="1:8" s="1" customFormat="1" ht="12.75">
      <c r="A182" s="10"/>
      <c r="B182" s="10"/>
      <c r="C182" s="10"/>
      <c r="D182" s="10"/>
      <c r="H182" s="143"/>
    </row>
    <row r="183" spans="1:8" s="1" customFormat="1" ht="12.75">
      <c r="A183" s="10"/>
      <c r="B183" s="10"/>
      <c r="C183" s="10"/>
      <c r="D183" s="10"/>
      <c r="H183" s="143"/>
    </row>
    <row r="184" spans="1:8" s="1" customFormat="1" ht="12.75">
      <c r="A184" s="10"/>
      <c r="B184" s="10"/>
      <c r="C184" s="10"/>
      <c r="D184" s="10"/>
      <c r="H184" s="143"/>
    </row>
    <row r="185" spans="1:8" s="1" customFormat="1" ht="12.75">
      <c r="A185" s="10"/>
      <c r="B185" s="10"/>
      <c r="C185" s="10"/>
      <c r="D185" s="10"/>
      <c r="H185" s="143"/>
    </row>
    <row r="186" spans="1:8" s="1" customFormat="1" ht="12.75">
      <c r="A186" s="10"/>
      <c r="B186" s="10"/>
      <c r="C186" s="10"/>
      <c r="D186" s="10"/>
      <c r="H186" s="143"/>
    </row>
    <row r="187" spans="1:8" s="1" customFormat="1" ht="12.75">
      <c r="A187" s="10"/>
      <c r="B187" s="10"/>
      <c r="C187" s="10"/>
      <c r="D187" s="10"/>
      <c r="H187" s="143"/>
    </row>
    <row r="188" spans="1:8" s="1" customFormat="1" ht="12.75">
      <c r="A188" s="10"/>
      <c r="B188" s="10"/>
      <c r="C188" s="10"/>
      <c r="D188" s="10"/>
      <c r="H188" s="143"/>
    </row>
    <row r="189" spans="1:8" s="1" customFormat="1" ht="12.75">
      <c r="A189" s="10"/>
      <c r="B189" s="10"/>
      <c r="C189" s="10"/>
      <c r="D189" s="10"/>
      <c r="H189" s="143"/>
    </row>
    <row r="190" spans="1:8" s="1" customFormat="1" ht="12.75">
      <c r="A190" s="10"/>
      <c r="B190" s="10"/>
      <c r="C190" s="10"/>
      <c r="D190" s="10"/>
      <c r="H190" s="143"/>
    </row>
    <row r="191" spans="1:8" s="1" customFormat="1" ht="12.75">
      <c r="A191" s="10"/>
      <c r="B191" s="10"/>
      <c r="C191" s="10"/>
      <c r="D191" s="10"/>
      <c r="H191" s="143"/>
    </row>
    <row r="192" spans="1:8" s="1" customFormat="1" ht="12.75">
      <c r="A192" s="10"/>
      <c r="B192" s="10"/>
      <c r="C192" s="10"/>
      <c r="D192" s="10"/>
      <c r="H192" s="143"/>
    </row>
    <row r="193" spans="1:8" s="1" customFormat="1" ht="12.75">
      <c r="A193" s="10"/>
      <c r="B193" s="10"/>
      <c r="C193" s="10"/>
      <c r="D193" s="10"/>
      <c r="H193" s="143"/>
    </row>
    <row r="194" spans="1:8" s="1" customFormat="1" ht="12.75">
      <c r="A194" s="10"/>
      <c r="B194" s="10"/>
      <c r="C194" s="10"/>
      <c r="D194" s="10"/>
      <c r="H194" s="143"/>
    </row>
    <row r="195" spans="1:8" s="1" customFormat="1" ht="12.75">
      <c r="A195" s="10"/>
      <c r="B195" s="10"/>
      <c r="C195" s="10"/>
      <c r="D195" s="10"/>
      <c r="H195" s="143"/>
    </row>
    <row r="196" spans="1:8" s="1" customFormat="1" ht="12.75">
      <c r="A196" s="10"/>
      <c r="B196" s="10"/>
      <c r="C196" s="10"/>
      <c r="D196" s="10"/>
      <c r="H196" s="143"/>
    </row>
    <row r="197" spans="1:8" s="1" customFormat="1" ht="12.75">
      <c r="A197" s="10"/>
      <c r="B197" s="10"/>
      <c r="C197" s="10"/>
      <c r="D197" s="10"/>
      <c r="H197" s="143"/>
    </row>
    <row r="198" spans="1:8" s="1" customFormat="1" ht="12.75">
      <c r="A198" s="10"/>
      <c r="B198" s="10"/>
      <c r="C198" s="10"/>
      <c r="D198" s="10"/>
      <c r="H198" s="143"/>
    </row>
    <row r="199" spans="1:8" s="1" customFormat="1" ht="12.75">
      <c r="A199" s="10"/>
      <c r="B199" s="10"/>
      <c r="C199" s="10"/>
      <c r="D199" s="10"/>
      <c r="H199" s="143"/>
    </row>
    <row r="200" spans="1:8" s="1" customFormat="1" ht="12.75">
      <c r="A200" s="10"/>
      <c r="B200" s="10"/>
      <c r="C200" s="10"/>
      <c r="D200" s="10"/>
      <c r="H200" s="143"/>
    </row>
    <row r="201" spans="1:8" s="1" customFormat="1" ht="12.75">
      <c r="A201" s="10"/>
      <c r="B201" s="10"/>
      <c r="C201" s="10"/>
      <c r="D201" s="10"/>
      <c r="H201" s="143"/>
    </row>
    <row r="202" spans="1:8" s="1" customFormat="1" ht="12.75">
      <c r="A202" s="10"/>
      <c r="B202" s="10"/>
      <c r="C202" s="10"/>
      <c r="D202" s="10"/>
      <c r="H202" s="143"/>
    </row>
    <row r="203" spans="1:8" s="1" customFormat="1" ht="12.75">
      <c r="A203" s="10"/>
      <c r="B203" s="10"/>
      <c r="C203" s="10"/>
      <c r="D203" s="10"/>
      <c r="H203" s="143"/>
    </row>
    <row r="204" spans="1:8" s="1" customFormat="1" ht="12.75">
      <c r="A204" s="10"/>
      <c r="B204" s="10"/>
      <c r="C204" s="10"/>
      <c r="D204" s="10"/>
      <c r="H204" s="143"/>
    </row>
    <row r="205" spans="1:8" s="1" customFormat="1" ht="12.75">
      <c r="A205" s="10"/>
      <c r="B205" s="10"/>
      <c r="C205" s="10"/>
      <c r="D205" s="10"/>
      <c r="H205" s="143"/>
    </row>
    <row r="206" spans="1:8" s="1" customFormat="1" ht="12.75">
      <c r="A206" s="10"/>
      <c r="B206" s="10"/>
      <c r="C206" s="10"/>
      <c r="D206" s="10"/>
      <c r="H206" s="143"/>
    </row>
    <row r="207" spans="1:8" s="1" customFormat="1" ht="12.75">
      <c r="A207" s="10"/>
      <c r="B207" s="10"/>
      <c r="C207" s="10"/>
      <c r="D207" s="10"/>
      <c r="H207" s="143"/>
    </row>
    <row r="208" spans="1:8" s="1" customFormat="1" ht="12.75">
      <c r="A208" s="10"/>
      <c r="B208" s="10"/>
      <c r="C208" s="10"/>
      <c r="D208" s="10"/>
      <c r="H208" s="143"/>
    </row>
    <row r="209" spans="1:8" s="1" customFormat="1" ht="12.75">
      <c r="A209" s="10"/>
      <c r="B209" s="10"/>
      <c r="C209" s="10"/>
      <c r="D209" s="10"/>
      <c r="H209" s="143"/>
    </row>
    <row r="210" spans="1:8" s="1" customFormat="1" ht="12.75">
      <c r="A210" s="10"/>
      <c r="B210" s="10"/>
      <c r="C210" s="10"/>
      <c r="D210" s="10"/>
      <c r="H210" s="143"/>
    </row>
    <row r="211" spans="1:8" s="1" customFormat="1" ht="12.75">
      <c r="A211" s="10"/>
      <c r="B211" s="10"/>
      <c r="C211" s="10"/>
      <c r="D211" s="10"/>
      <c r="H211" s="143"/>
    </row>
    <row r="212" spans="1:8" s="1" customFormat="1" ht="12.75">
      <c r="A212" s="10"/>
      <c r="B212" s="10"/>
      <c r="C212" s="10"/>
      <c r="D212" s="10"/>
      <c r="H212" s="143"/>
    </row>
    <row r="213" spans="1:8" s="1" customFormat="1" ht="12.75">
      <c r="A213" s="10"/>
      <c r="B213" s="10"/>
      <c r="C213" s="10"/>
      <c r="D213" s="10"/>
      <c r="H213" s="143"/>
    </row>
    <row r="214" spans="1:8" s="1" customFormat="1" ht="12.75">
      <c r="A214" s="10"/>
      <c r="B214" s="10"/>
      <c r="C214" s="10"/>
      <c r="D214" s="10"/>
      <c r="H214" s="143"/>
    </row>
    <row r="215" spans="1:8" s="1" customFormat="1" ht="12.75">
      <c r="A215" s="10"/>
      <c r="B215" s="10"/>
      <c r="C215" s="10"/>
      <c r="D215" s="10"/>
      <c r="H215" s="143"/>
    </row>
    <row r="216" spans="1:8" s="1" customFormat="1" ht="12.75">
      <c r="A216" s="10"/>
      <c r="B216" s="10"/>
      <c r="C216" s="10"/>
      <c r="D216" s="10"/>
      <c r="H216" s="143"/>
    </row>
    <row r="217" spans="1:8" s="1" customFormat="1" ht="12.75">
      <c r="A217" s="10"/>
      <c r="B217" s="10"/>
      <c r="C217" s="10"/>
      <c r="D217" s="10"/>
      <c r="H217" s="143"/>
    </row>
    <row r="218" spans="1:8" s="1" customFormat="1" ht="12.75">
      <c r="A218" s="10"/>
      <c r="B218" s="10"/>
      <c r="C218" s="10"/>
      <c r="D218" s="10"/>
      <c r="H218" s="143"/>
    </row>
    <row r="219" spans="1:8" s="1" customFormat="1" ht="12.75">
      <c r="A219" s="10"/>
      <c r="B219" s="10"/>
      <c r="C219" s="10"/>
      <c r="D219" s="10"/>
      <c r="H219" s="143"/>
    </row>
    <row r="220" spans="1:8" s="1" customFormat="1" ht="12.75">
      <c r="A220" s="10"/>
      <c r="B220" s="10"/>
      <c r="C220" s="10"/>
      <c r="D220" s="10"/>
      <c r="H220" s="143"/>
    </row>
    <row r="221" spans="1:8" s="1" customFormat="1" ht="12.75">
      <c r="A221" s="10"/>
      <c r="B221" s="10"/>
      <c r="C221" s="10"/>
      <c r="D221" s="10"/>
      <c r="H221" s="143"/>
    </row>
    <row r="222" spans="1:8" s="1" customFormat="1" ht="12.75">
      <c r="A222" s="10"/>
      <c r="B222" s="10"/>
      <c r="C222" s="10"/>
      <c r="D222" s="10"/>
      <c r="H222" s="143"/>
    </row>
    <row r="223" spans="1:8" s="1" customFormat="1" ht="12.75">
      <c r="A223" s="10"/>
      <c r="B223" s="10"/>
      <c r="C223" s="10"/>
      <c r="D223" s="10"/>
      <c r="H223" s="143"/>
    </row>
    <row r="224" spans="1:8" s="1" customFormat="1" ht="12.75">
      <c r="A224" s="10"/>
      <c r="B224" s="10"/>
      <c r="C224" s="10"/>
      <c r="D224" s="10"/>
      <c r="H224" s="143"/>
    </row>
    <row r="225" spans="1:8" s="1" customFormat="1" ht="12.75">
      <c r="A225" s="10"/>
      <c r="B225" s="10"/>
      <c r="C225" s="10"/>
      <c r="D225" s="10"/>
      <c r="H225" s="143"/>
    </row>
    <row r="226" spans="1:8" s="1" customFormat="1" ht="12.75">
      <c r="A226" s="10"/>
      <c r="B226" s="10"/>
      <c r="C226" s="10"/>
      <c r="D226" s="10"/>
      <c r="H226" s="143"/>
    </row>
    <row r="227" spans="1:8" s="1" customFormat="1" ht="12.75">
      <c r="A227" s="10"/>
      <c r="B227" s="10"/>
      <c r="C227" s="10"/>
      <c r="D227" s="10"/>
      <c r="H227" s="143"/>
    </row>
    <row r="228" spans="1:8" s="1" customFormat="1" ht="12.75">
      <c r="A228" s="10"/>
      <c r="B228" s="10"/>
      <c r="C228" s="10"/>
      <c r="D228" s="10"/>
      <c r="H228" s="143"/>
    </row>
    <row r="229" spans="1:8" s="1" customFormat="1" ht="12.75">
      <c r="A229" s="10"/>
      <c r="B229" s="10"/>
      <c r="C229" s="10"/>
      <c r="D229" s="10"/>
      <c r="H229" s="143"/>
    </row>
    <row r="230" spans="1:8" s="1" customFormat="1" ht="12.75">
      <c r="A230" s="10"/>
      <c r="B230" s="10"/>
      <c r="C230" s="10"/>
      <c r="D230" s="10"/>
      <c r="H230" s="143"/>
    </row>
    <row r="231" spans="1:8" s="1" customFormat="1" ht="12.75">
      <c r="A231" s="10"/>
      <c r="B231" s="10"/>
      <c r="C231" s="10"/>
      <c r="D231" s="10"/>
      <c r="H231" s="143"/>
    </row>
    <row r="232" spans="1:8" s="1" customFormat="1" ht="12.75">
      <c r="A232" s="10"/>
      <c r="B232" s="10"/>
      <c r="C232" s="10"/>
      <c r="D232" s="10"/>
      <c r="H232" s="143"/>
    </row>
    <row r="233" spans="1:8" s="1" customFormat="1" ht="12.75">
      <c r="A233" s="10"/>
      <c r="B233" s="10"/>
      <c r="C233" s="10"/>
      <c r="D233" s="10"/>
      <c r="H233" s="143"/>
    </row>
    <row r="234" spans="1:8" s="1" customFormat="1" ht="12.75">
      <c r="A234" s="10"/>
      <c r="B234" s="10"/>
      <c r="C234" s="10"/>
      <c r="D234" s="10"/>
      <c r="H234" s="143"/>
    </row>
    <row r="235" spans="1:8" s="1" customFormat="1" ht="12.75">
      <c r="A235" s="10"/>
      <c r="B235" s="10"/>
      <c r="C235" s="10"/>
      <c r="D235" s="10"/>
      <c r="H235" s="143"/>
    </row>
    <row r="236" spans="1:8" s="1" customFormat="1" ht="12.75">
      <c r="A236" s="10"/>
      <c r="B236" s="10"/>
      <c r="C236" s="10"/>
      <c r="D236" s="10"/>
      <c r="H236" s="143"/>
    </row>
    <row r="237" spans="1:8" s="1" customFormat="1" ht="12.75">
      <c r="A237" s="10"/>
      <c r="B237" s="10"/>
      <c r="C237" s="10"/>
      <c r="D237" s="10"/>
      <c r="H237" s="143"/>
    </row>
    <row r="238" spans="1:8" s="1" customFormat="1" ht="12.75">
      <c r="A238" s="10"/>
      <c r="B238" s="10"/>
      <c r="C238" s="10"/>
      <c r="D238" s="10"/>
      <c r="H238" s="143"/>
    </row>
    <row r="239" spans="1:8" s="1" customFormat="1" ht="12.75">
      <c r="A239" s="10"/>
      <c r="B239" s="10"/>
      <c r="C239" s="10"/>
      <c r="D239" s="10"/>
      <c r="H239" s="143"/>
    </row>
    <row r="240" spans="1:8" s="1" customFormat="1" ht="12.75">
      <c r="A240" s="10"/>
      <c r="B240" s="10"/>
      <c r="C240" s="10"/>
      <c r="D240" s="10"/>
      <c r="H240" s="143"/>
    </row>
    <row r="241" spans="1:8" s="1" customFormat="1" ht="12.75">
      <c r="A241" s="10"/>
      <c r="B241" s="10"/>
      <c r="C241" s="10"/>
      <c r="D241" s="10"/>
      <c r="H241" s="143"/>
    </row>
    <row r="242" spans="1:8" s="1" customFormat="1" ht="12.75">
      <c r="A242" s="10"/>
      <c r="B242" s="10"/>
      <c r="C242" s="10"/>
      <c r="D242" s="10"/>
      <c r="H242" s="143"/>
    </row>
    <row r="243" spans="1:8" s="1" customFormat="1" ht="12.75">
      <c r="A243" s="10"/>
      <c r="B243" s="10"/>
      <c r="C243" s="10"/>
      <c r="D243" s="10"/>
      <c r="H243" s="143"/>
    </row>
    <row r="244" spans="1:8" s="1" customFormat="1" ht="12.75">
      <c r="A244" s="10"/>
      <c r="B244" s="10"/>
      <c r="C244" s="10"/>
      <c r="D244" s="10"/>
      <c r="H244" s="143"/>
    </row>
    <row r="245" spans="1:8" s="1" customFormat="1" ht="12.75">
      <c r="A245" s="10"/>
      <c r="B245" s="10"/>
      <c r="C245" s="10"/>
      <c r="D245" s="10"/>
      <c r="H245" s="143"/>
    </row>
    <row r="246" spans="1:8" s="1" customFormat="1" ht="12.75">
      <c r="A246" s="10"/>
      <c r="B246" s="10"/>
      <c r="C246" s="10"/>
      <c r="D246" s="10"/>
      <c r="H246" s="143"/>
    </row>
    <row r="247" spans="1:8" s="1" customFormat="1" ht="12.75">
      <c r="A247" s="10"/>
      <c r="B247" s="10"/>
      <c r="C247" s="10"/>
      <c r="D247" s="10"/>
      <c r="H247" s="143"/>
    </row>
    <row r="248" spans="1:8" s="1" customFormat="1" ht="12.75">
      <c r="A248" s="10"/>
      <c r="B248" s="10"/>
      <c r="C248" s="10"/>
      <c r="D248" s="10"/>
      <c r="H248" s="143"/>
    </row>
    <row r="249" spans="1:8" s="1" customFormat="1" ht="12.75">
      <c r="A249" s="10"/>
      <c r="B249" s="10"/>
      <c r="C249" s="10"/>
      <c r="D249" s="10"/>
      <c r="H249" s="143"/>
    </row>
    <row r="250" spans="1:8" s="1" customFormat="1" ht="12.75">
      <c r="A250" s="10"/>
      <c r="B250" s="10"/>
      <c r="C250" s="10"/>
      <c r="D250" s="10"/>
      <c r="H250" s="143"/>
    </row>
    <row r="251" spans="1:8" s="1" customFormat="1" ht="12.75">
      <c r="A251" s="10"/>
      <c r="B251" s="10"/>
      <c r="C251" s="10"/>
      <c r="D251" s="10"/>
      <c r="H251" s="143"/>
    </row>
    <row r="252" spans="1:8" s="1" customFormat="1" ht="12.75">
      <c r="A252" s="10"/>
      <c r="B252" s="10"/>
      <c r="C252" s="10"/>
      <c r="D252" s="10"/>
      <c r="H252" s="143"/>
    </row>
    <row r="253" spans="1:8" s="1" customFormat="1" ht="12.75">
      <c r="A253" s="10"/>
      <c r="B253" s="10"/>
      <c r="C253" s="10"/>
      <c r="D253" s="10"/>
      <c r="H253" s="143"/>
    </row>
    <row r="254" spans="1:8" s="1" customFormat="1" ht="12.75">
      <c r="A254" s="10"/>
      <c r="B254" s="10"/>
      <c r="C254" s="10"/>
      <c r="D254" s="10"/>
      <c r="H254" s="143"/>
    </row>
    <row r="255" spans="1:8" s="1" customFormat="1" ht="12.75">
      <c r="A255" s="10"/>
      <c r="B255" s="10"/>
      <c r="C255" s="10"/>
      <c r="D255" s="10"/>
      <c r="H255" s="143"/>
    </row>
    <row r="256" spans="1:8" s="1" customFormat="1" ht="12.75">
      <c r="A256" s="10"/>
      <c r="B256" s="10"/>
      <c r="C256" s="10"/>
      <c r="D256" s="10"/>
      <c r="H256" s="143"/>
    </row>
    <row r="257" spans="1:8" s="1" customFormat="1" ht="12.75">
      <c r="A257" s="10"/>
      <c r="B257" s="10"/>
      <c r="C257" s="10"/>
      <c r="D257" s="10"/>
      <c r="H257" s="143"/>
    </row>
    <row r="258" spans="1:8" s="1" customFormat="1" ht="12.75">
      <c r="A258" s="10"/>
      <c r="B258" s="10"/>
      <c r="C258" s="10"/>
      <c r="D258" s="10"/>
      <c r="H258" s="143"/>
    </row>
    <row r="259" spans="1:8" s="1" customFormat="1" ht="12.75">
      <c r="A259" s="10"/>
      <c r="B259" s="10"/>
      <c r="C259" s="10"/>
      <c r="D259" s="10"/>
      <c r="H259" s="143"/>
    </row>
    <row r="260" spans="1:8" s="1" customFormat="1" ht="12.75">
      <c r="A260" s="10"/>
      <c r="B260" s="10"/>
      <c r="C260" s="10"/>
      <c r="D260" s="10"/>
      <c r="H260" s="143"/>
    </row>
    <row r="261" spans="1:8" s="1" customFormat="1" ht="12.75">
      <c r="A261" s="10"/>
      <c r="B261" s="10"/>
      <c r="C261" s="10"/>
      <c r="D261" s="10"/>
      <c r="H261" s="143"/>
    </row>
    <row r="262" spans="1:8" s="1" customFormat="1" ht="12.75">
      <c r="A262" s="10"/>
      <c r="B262" s="10"/>
      <c r="C262" s="10"/>
      <c r="D262" s="10"/>
      <c r="H262" s="143"/>
    </row>
    <row r="263" spans="1:8" s="1" customFormat="1" ht="12.75">
      <c r="A263" s="10"/>
      <c r="B263" s="10"/>
      <c r="C263" s="10"/>
      <c r="D263" s="10"/>
      <c r="H263" s="143"/>
    </row>
    <row r="264" spans="1:8" s="1" customFormat="1" ht="12.75">
      <c r="A264" s="10"/>
      <c r="B264" s="10"/>
      <c r="C264" s="10"/>
      <c r="D264" s="10"/>
      <c r="H264" s="143"/>
    </row>
    <row r="265" spans="1:8" s="1" customFormat="1" ht="12.75">
      <c r="A265" s="10"/>
      <c r="B265" s="10"/>
      <c r="C265" s="10"/>
      <c r="D265" s="10"/>
      <c r="H265" s="143"/>
    </row>
    <row r="266" spans="1:8" s="1" customFormat="1" ht="12.75">
      <c r="A266" s="10"/>
      <c r="B266" s="10"/>
      <c r="C266" s="10"/>
      <c r="D266" s="10"/>
      <c r="H266" s="143"/>
    </row>
    <row r="267" spans="1:8" s="1" customFormat="1" ht="12.75">
      <c r="A267" s="10"/>
      <c r="B267" s="10"/>
      <c r="C267" s="10"/>
      <c r="D267" s="10"/>
      <c r="H267" s="143"/>
    </row>
    <row r="268" spans="1:8" s="1" customFormat="1" ht="12.75">
      <c r="A268" s="10"/>
      <c r="B268" s="10"/>
      <c r="C268" s="10"/>
      <c r="D268" s="10"/>
      <c r="H268" s="143"/>
    </row>
    <row r="269" spans="1:8" s="1" customFormat="1" ht="12.75">
      <c r="A269" s="10"/>
      <c r="B269" s="10"/>
      <c r="C269" s="10"/>
      <c r="D269" s="10"/>
      <c r="H269" s="143"/>
    </row>
    <row r="270" spans="1:8" s="1" customFormat="1" ht="12.75">
      <c r="A270" s="10"/>
      <c r="B270" s="10"/>
      <c r="C270" s="10"/>
      <c r="D270" s="10"/>
      <c r="H270" s="143"/>
    </row>
    <row r="271" spans="1:8" s="1" customFormat="1" ht="12.75">
      <c r="A271" s="10"/>
      <c r="B271" s="10"/>
      <c r="C271" s="10"/>
      <c r="D271" s="10"/>
      <c r="H271" s="143"/>
    </row>
    <row r="272" spans="1:8" s="1" customFormat="1" ht="12.75">
      <c r="A272" s="10"/>
      <c r="B272" s="10"/>
      <c r="C272" s="10"/>
      <c r="D272" s="10"/>
      <c r="H272" s="143"/>
    </row>
    <row r="273" spans="1:8" s="1" customFormat="1" ht="12.75">
      <c r="A273" s="10"/>
      <c r="B273" s="10"/>
      <c r="C273" s="10"/>
      <c r="D273" s="10"/>
      <c r="H273" s="143"/>
    </row>
    <row r="274" spans="1:8" s="1" customFormat="1" ht="12.75">
      <c r="A274" s="10"/>
      <c r="B274" s="10"/>
      <c r="C274" s="10"/>
      <c r="D274" s="10"/>
      <c r="H274" s="143"/>
    </row>
    <row r="275" spans="1:8" s="1" customFormat="1" ht="12.75">
      <c r="A275" s="10"/>
      <c r="B275" s="10"/>
      <c r="C275" s="10"/>
      <c r="D275" s="10"/>
      <c r="H275" s="143"/>
    </row>
    <row r="276" spans="1:8" s="1" customFormat="1" ht="12.75">
      <c r="A276" s="10"/>
      <c r="B276" s="10"/>
      <c r="C276" s="10"/>
      <c r="D276" s="10"/>
      <c r="H276" s="143"/>
    </row>
    <row r="277" spans="1:8" s="1" customFormat="1" ht="12.75">
      <c r="A277" s="10"/>
      <c r="B277" s="10"/>
      <c r="C277" s="10"/>
      <c r="D277" s="10"/>
      <c r="H277" s="143"/>
    </row>
    <row r="278" spans="1:8" s="1" customFormat="1" ht="12.75">
      <c r="A278" s="10"/>
      <c r="B278" s="10"/>
      <c r="C278" s="10"/>
      <c r="D278" s="10"/>
      <c r="H278" s="143"/>
    </row>
    <row r="279" spans="1:8" s="1" customFormat="1" ht="12.75">
      <c r="A279" s="10"/>
      <c r="B279" s="10"/>
      <c r="C279" s="10"/>
      <c r="D279" s="10"/>
      <c r="H279" s="143"/>
    </row>
    <row r="280" spans="1:8" s="1" customFormat="1" ht="12.75">
      <c r="A280" s="10"/>
      <c r="B280" s="10"/>
      <c r="C280" s="10"/>
      <c r="D280" s="10"/>
      <c r="H280" s="143"/>
    </row>
    <row r="281" spans="1:8" s="1" customFormat="1" ht="12.75">
      <c r="A281" s="10"/>
      <c r="B281" s="10"/>
      <c r="C281" s="10"/>
      <c r="D281" s="10"/>
      <c r="H281" s="143"/>
    </row>
    <row r="282" spans="1:8" s="1" customFormat="1" ht="12.75">
      <c r="A282" s="10"/>
      <c r="B282" s="10"/>
      <c r="C282" s="10"/>
      <c r="D282" s="10"/>
      <c r="H282" s="143"/>
    </row>
    <row r="283" spans="1:8" s="1" customFormat="1" ht="12.75">
      <c r="A283" s="10"/>
      <c r="B283" s="10"/>
      <c r="C283" s="10"/>
      <c r="D283" s="10"/>
      <c r="H283" s="143"/>
    </row>
    <row r="284" spans="1:8" s="1" customFormat="1" ht="12.75">
      <c r="A284" s="10"/>
      <c r="B284" s="10"/>
      <c r="C284" s="10"/>
      <c r="D284" s="10"/>
      <c r="H284" s="143"/>
    </row>
    <row r="285" spans="1:8" s="1" customFormat="1" ht="12.75">
      <c r="A285" s="10"/>
      <c r="B285" s="10"/>
      <c r="C285" s="10"/>
      <c r="D285" s="10"/>
      <c r="H285" s="143"/>
    </row>
    <row r="286" spans="1:8" s="1" customFormat="1" ht="12.75">
      <c r="A286" s="10"/>
      <c r="B286" s="10"/>
      <c r="C286" s="10"/>
      <c r="D286" s="10"/>
      <c r="H286" s="143"/>
    </row>
    <row r="287" spans="1:8" s="1" customFormat="1" ht="12.75">
      <c r="A287" s="10"/>
      <c r="B287" s="10"/>
      <c r="C287" s="10"/>
      <c r="D287" s="10"/>
      <c r="H287" s="143"/>
    </row>
    <row r="288" spans="1:8" s="1" customFormat="1" ht="12.75">
      <c r="A288" s="10"/>
      <c r="B288" s="10"/>
      <c r="C288" s="10"/>
      <c r="D288" s="10"/>
      <c r="H288" s="143"/>
    </row>
    <row r="289" spans="1:8" s="1" customFormat="1" ht="12.75">
      <c r="A289" s="10"/>
      <c r="B289" s="10"/>
      <c r="C289" s="10"/>
      <c r="D289" s="10"/>
      <c r="H289" s="143"/>
    </row>
    <row r="290" spans="1:8" s="1" customFormat="1" ht="12.75">
      <c r="A290" s="10"/>
      <c r="B290" s="10"/>
      <c r="C290" s="10"/>
      <c r="D290" s="10"/>
      <c r="H290" s="143"/>
    </row>
    <row r="291" spans="1:8" s="1" customFormat="1" ht="12.75">
      <c r="A291" s="10"/>
      <c r="B291" s="10"/>
      <c r="C291" s="10"/>
      <c r="D291" s="10"/>
      <c r="H291" s="143"/>
    </row>
    <row r="292" spans="1:8" s="1" customFormat="1" ht="12.75">
      <c r="A292" s="10"/>
      <c r="B292" s="10"/>
      <c r="C292" s="10"/>
      <c r="D292" s="10"/>
      <c r="H292" s="143"/>
    </row>
    <row r="293" spans="1:8" s="1" customFormat="1" ht="12.75">
      <c r="A293" s="10"/>
      <c r="B293" s="10"/>
      <c r="C293" s="10"/>
      <c r="D293" s="10"/>
      <c r="H293" s="143"/>
    </row>
    <row r="294" spans="1:8" s="1" customFormat="1" ht="12.75">
      <c r="A294" s="10"/>
      <c r="B294" s="10"/>
      <c r="C294" s="10"/>
      <c r="D294" s="10"/>
      <c r="H294" s="143"/>
    </row>
    <row r="295" spans="1:8" s="1" customFormat="1" ht="12.75">
      <c r="A295" s="10"/>
      <c r="B295" s="10"/>
      <c r="C295" s="10"/>
      <c r="D295" s="10"/>
      <c r="H295" s="143"/>
    </row>
    <row r="296" spans="1:8" s="1" customFormat="1" ht="12.75">
      <c r="A296" s="10"/>
      <c r="B296" s="10"/>
      <c r="C296" s="10"/>
      <c r="D296" s="10"/>
      <c r="H296" s="143"/>
    </row>
    <row r="297" spans="1:8" s="1" customFormat="1" ht="12.75">
      <c r="A297" s="10"/>
      <c r="B297" s="10"/>
      <c r="C297" s="10"/>
      <c r="D297" s="10"/>
      <c r="H297" s="143"/>
    </row>
    <row r="298" spans="1:8" s="1" customFormat="1" ht="12.75">
      <c r="A298" s="10"/>
      <c r="B298" s="10"/>
      <c r="C298" s="10"/>
      <c r="D298" s="10"/>
      <c r="H298" s="143"/>
    </row>
    <row r="299" spans="1:8" s="1" customFormat="1" ht="12.75">
      <c r="A299" s="10"/>
      <c r="B299" s="10"/>
      <c r="C299" s="10"/>
      <c r="D299" s="10"/>
      <c r="H299" s="143"/>
    </row>
    <row r="300" spans="1:8" s="1" customFormat="1" ht="12.75">
      <c r="A300" s="10"/>
      <c r="B300" s="10"/>
      <c r="C300" s="10"/>
      <c r="D300" s="10"/>
      <c r="H300" s="143"/>
    </row>
    <row r="301" spans="1:8" s="1" customFormat="1" ht="12.75">
      <c r="A301" s="10"/>
      <c r="B301" s="10"/>
      <c r="C301" s="10"/>
      <c r="D301" s="10"/>
      <c r="H301" s="143"/>
    </row>
    <row r="302" spans="1:8" s="1" customFormat="1" ht="12.75">
      <c r="A302" s="10"/>
      <c r="B302" s="10"/>
      <c r="C302" s="10"/>
      <c r="D302" s="10"/>
      <c r="H302" s="143"/>
    </row>
    <row r="303" spans="1:8" s="1" customFormat="1" ht="12.75">
      <c r="A303" s="10"/>
      <c r="B303" s="10"/>
      <c r="C303" s="10"/>
      <c r="D303" s="10"/>
      <c r="H303" s="143"/>
    </row>
    <row r="304" spans="1:8" s="1" customFormat="1" ht="12.75">
      <c r="A304" s="10"/>
      <c r="B304" s="10"/>
      <c r="C304" s="10"/>
      <c r="D304" s="10"/>
      <c r="H304" s="143"/>
    </row>
    <row r="305" spans="1:8" s="1" customFormat="1" ht="12.75">
      <c r="A305" s="10"/>
      <c r="B305" s="10"/>
      <c r="C305" s="10"/>
      <c r="D305" s="10"/>
      <c r="H305" s="143"/>
    </row>
    <row r="306" spans="1:8" s="1" customFormat="1" ht="12.75">
      <c r="A306" s="10"/>
      <c r="B306" s="10"/>
      <c r="C306" s="10"/>
      <c r="D306" s="10"/>
      <c r="H306" s="143"/>
    </row>
    <row r="307" spans="1:8" s="1" customFormat="1" ht="12.75">
      <c r="A307" s="10"/>
      <c r="B307" s="10"/>
      <c r="C307" s="10"/>
      <c r="D307" s="10"/>
      <c r="H307" s="143"/>
    </row>
    <row r="308" spans="1:8" s="1" customFormat="1" ht="12.75">
      <c r="A308" s="10"/>
      <c r="B308" s="10"/>
      <c r="C308" s="10"/>
      <c r="D308" s="10"/>
      <c r="H308" s="143"/>
    </row>
    <row r="309" spans="1:8" s="1" customFormat="1" ht="12.75">
      <c r="A309" s="10"/>
      <c r="B309" s="10"/>
      <c r="C309" s="10"/>
      <c r="D309" s="10"/>
      <c r="H309" s="143"/>
    </row>
    <row r="310" spans="1:8" s="1" customFormat="1" ht="12.75">
      <c r="A310" s="10"/>
      <c r="B310" s="10"/>
      <c r="C310" s="10"/>
      <c r="D310" s="10"/>
      <c r="H310" s="143"/>
    </row>
    <row r="311" spans="1:8" s="1" customFormat="1" ht="12.75">
      <c r="A311" s="10"/>
      <c r="B311" s="10"/>
      <c r="C311" s="10"/>
      <c r="D311" s="10"/>
      <c r="H311" s="143"/>
    </row>
    <row r="312" spans="1:8" s="1" customFormat="1" ht="12.75">
      <c r="A312" s="10"/>
      <c r="B312" s="10"/>
      <c r="C312" s="10"/>
      <c r="D312" s="10"/>
      <c r="H312" s="143"/>
    </row>
    <row r="313" spans="1:8" s="1" customFormat="1" ht="12.75">
      <c r="A313" s="10"/>
      <c r="B313" s="10"/>
      <c r="C313" s="10"/>
      <c r="D313" s="10"/>
      <c r="H313" s="143"/>
    </row>
    <row r="314" spans="1:8" s="1" customFormat="1" ht="12.75">
      <c r="A314" s="10"/>
      <c r="B314" s="10"/>
      <c r="C314" s="10"/>
      <c r="D314" s="10"/>
      <c r="H314" s="143"/>
    </row>
  </sheetData>
  <sheetProtection/>
  <mergeCells count="1">
    <mergeCell ref="A1:H1"/>
  </mergeCells>
  <printOptions horizontalCentered="1"/>
  <pageMargins left="0.1968503937007874" right="0.1968503937007874" top="0.4330708661417323" bottom="0.5905511811023623" header="0.5118110236220472" footer="0.3937007874015748"/>
  <pageSetup firstPageNumber="3" useFirstPageNumber="1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4.00390625" style="1" customWidth="1"/>
    <col min="2" max="2" width="4.140625" style="1" customWidth="1"/>
    <col min="3" max="3" width="5.7109375" style="1" customWidth="1"/>
    <col min="4" max="4" width="5.00390625" style="5" customWidth="1"/>
    <col min="5" max="5" width="52.00390625" style="0" customWidth="1"/>
    <col min="6" max="6" width="12.28125" style="0" customWidth="1"/>
    <col min="7" max="7" width="9.57421875" style="0" customWidth="1"/>
    <col min="8" max="8" width="12.57421875" style="0" customWidth="1"/>
  </cols>
  <sheetData>
    <row r="1" spans="1:8" s="118" customFormat="1" ht="36.75" customHeight="1">
      <c r="A1" s="287" t="s">
        <v>45</v>
      </c>
      <c r="B1" s="282"/>
      <c r="C1" s="282"/>
      <c r="D1" s="282"/>
      <c r="E1" s="282"/>
      <c r="F1" s="283"/>
      <c r="G1" s="283"/>
      <c r="H1" s="283"/>
    </row>
    <row r="2" spans="1:8" s="1" customFormat="1" ht="27" customHeight="1">
      <c r="A2" s="119" t="s">
        <v>3</v>
      </c>
      <c r="B2" s="39" t="s">
        <v>2</v>
      </c>
      <c r="C2" s="39" t="s">
        <v>1</v>
      </c>
      <c r="D2" s="40" t="s">
        <v>4</v>
      </c>
      <c r="E2" s="120" t="s">
        <v>79</v>
      </c>
      <c r="F2" s="237" t="s">
        <v>253</v>
      </c>
      <c r="G2" s="237" t="s">
        <v>255</v>
      </c>
      <c r="H2" s="237" t="s">
        <v>254</v>
      </c>
    </row>
    <row r="3" spans="1:8" s="1" customFormat="1" ht="24" customHeight="1">
      <c r="A3" s="117" t="s">
        <v>69</v>
      </c>
      <c r="B3" s="112"/>
      <c r="C3" s="112"/>
      <c r="D3" s="113"/>
      <c r="E3" s="112"/>
      <c r="F3" s="114">
        <f>F4-F11</f>
        <v>990316840</v>
      </c>
      <c r="G3" s="114">
        <f>G4-G11</f>
        <v>0</v>
      </c>
      <c r="H3" s="114">
        <f>H4-H11</f>
        <v>990316840</v>
      </c>
    </row>
    <row r="4" spans="1:8" s="1" customFormat="1" ht="23.25" customHeight="1">
      <c r="A4" s="115">
        <v>8</v>
      </c>
      <c r="B4" s="115"/>
      <c r="C4" s="68"/>
      <c r="D4" s="68"/>
      <c r="E4" s="115" t="s">
        <v>30</v>
      </c>
      <c r="F4" s="72">
        <f>F6</f>
        <v>1154206840</v>
      </c>
      <c r="G4" s="72">
        <f>G6</f>
        <v>0</v>
      </c>
      <c r="H4" s="72">
        <f>H6</f>
        <v>1154206840</v>
      </c>
    </row>
    <row r="5" spans="1:8" s="1" customFormat="1" ht="10.5" customHeight="1">
      <c r="A5" s="115"/>
      <c r="B5" s="115"/>
      <c r="C5" s="68"/>
      <c r="D5" s="68"/>
      <c r="E5" s="115"/>
      <c r="F5" s="72"/>
      <c r="G5" s="72"/>
      <c r="H5" s="72"/>
    </row>
    <row r="6" spans="1:8" s="1" customFormat="1" ht="14.25" customHeight="1">
      <c r="A6" s="115"/>
      <c r="B6" s="115">
        <v>84</v>
      </c>
      <c r="C6" s="68"/>
      <c r="D6" s="68"/>
      <c r="E6" s="115" t="s">
        <v>70</v>
      </c>
      <c r="F6" s="90">
        <f>F7</f>
        <v>1154206840</v>
      </c>
      <c r="G6" s="90">
        <f>G7</f>
        <v>0</v>
      </c>
      <c r="H6" s="90">
        <f>H7</f>
        <v>1154206840</v>
      </c>
    </row>
    <row r="7" spans="1:8" s="1" customFormat="1" ht="24" customHeight="1">
      <c r="A7" s="115"/>
      <c r="B7" s="115"/>
      <c r="C7" s="68">
        <v>844</v>
      </c>
      <c r="D7" s="68"/>
      <c r="E7" s="48" t="s">
        <v>71</v>
      </c>
      <c r="F7" s="90">
        <f>F8+F9</f>
        <v>1154206840</v>
      </c>
      <c r="G7" s="90">
        <f>G8+G9</f>
        <v>0</v>
      </c>
      <c r="H7" s="90">
        <f>H8+H9</f>
        <v>1154206840</v>
      </c>
    </row>
    <row r="8" spans="1:8" s="1" customFormat="1" ht="24" customHeight="1">
      <c r="A8" s="115"/>
      <c r="B8" s="115"/>
      <c r="C8" s="68"/>
      <c r="D8" s="84">
        <v>8441</v>
      </c>
      <c r="E8" s="53" t="s">
        <v>143</v>
      </c>
      <c r="F8" s="104">
        <v>639206840</v>
      </c>
      <c r="G8" s="104">
        <f>H8-F8</f>
        <v>0</v>
      </c>
      <c r="H8" s="104">
        <v>639206840</v>
      </c>
    </row>
    <row r="9" spans="1:8" s="1" customFormat="1" ht="24" customHeight="1">
      <c r="A9" s="115"/>
      <c r="B9" s="115"/>
      <c r="C9" s="68"/>
      <c r="D9" s="84">
        <v>8442</v>
      </c>
      <c r="E9" s="53" t="s">
        <v>144</v>
      </c>
      <c r="F9" s="104">
        <v>515000000</v>
      </c>
      <c r="G9" s="104">
        <f>H9-F9</f>
        <v>0</v>
      </c>
      <c r="H9" s="104">
        <v>515000000</v>
      </c>
    </row>
    <row r="10" spans="1:8" s="1" customFormat="1" ht="9.75" customHeight="1">
      <c r="A10" s="115"/>
      <c r="B10" s="115"/>
      <c r="C10" s="68"/>
      <c r="D10" s="68"/>
      <c r="E10" s="115"/>
      <c r="F10" s="136"/>
      <c r="G10" s="136"/>
      <c r="H10" s="136"/>
    </row>
    <row r="11" spans="1:8" s="1" customFormat="1" ht="15" customHeight="1">
      <c r="A11" s="121">
        <v>5</v>
      </c>
      <c r="B11" s="115"/>
      <c r="C11" s="68"/>
      <c r="D11" s="68"/>
      <c r="E11" s="54" t="s">
        <v>31</v>
      </c>
      <c r="F11" s="72">
        <f>F13</f>
        <v>163890000</v>
      </c>
      <c r="G11" s="72">
        <f>G13</f>
        <v>0</v>
      </c>
      <c r="H11" s="72">
        <f>H13</f>
        <v>163890000</v>
      </c>
    </row>
    <row r="12" spans="1:8" s="1" customFormat="1" ht="10.5" customHeight="1">
      <c r="A12" s="115"/>
      <c r="B12" s="115"/>
      <c r="C12" s="68"/>
      <c r="D12" s="68"/>
      <c r="E12" s="54"/>
      <c r="F12" s="72"/>
      <c r="G12" s="72"/>
      <c r="H12" s="72"/>
    </row>
    <row r="13" spans="1:8" s="1" customFormat="1" ht="12.75" customHeight="1">
      <c r="A13" s="19"/>
      <c r="B13" s="116">
        <v>54</v>
      </c>
      <c r="C13" s="73"/>
      <c r="D13" s="73"/>
      <c r="E13" s="116" t="s">
        <v>72</v>
      </c>
      <c r="F13" s="90">
        <f>F14</f>
        <v>163890000</v>
      </c>
      <c r="G13" s="90">
        <f>G14</f>
        <v>0</v>
      </c>
      <c r="H13" s="90">
        <f>H14</f>
        <v>163890000</v>
      </c>
    </row>
    <row r="14" spans="1:8" s="1" customFormat="1" ht="25.5">
      <c r="A14" s="19"/>
      <c r="B14" s="19"/>
      <c r="C14" s="68">
        <v>544</v>
      </c>
      <c r="D14" s="68"/>
      <c r="E14" s="48" t="s">
        <v>73</v>
      </c>
      <c r="F14" s="90">
        <f>F15+F16</f>
        <v>163890000</v>
      </c>
      <c r="G14" s="90">
        <f>G15+G16</f>
        <v>0</v>
      </c>
      <c r="H14" s="90">
        <f>H15+H16</f>
        <v>163890000</v>
      </c>
    </row>
    <row r="15" spans="1:8" s="1" customFormat="1" ht="24" customHeight="1">
      <c r="A15" s="19"/>
      <c r="B15" s="19"/>
      <c r="C15" s="68"/>
      <c r="D15" s="84">
        <v>5441</v>
      </c>
      <c r="E15" s="53" t="s">
        <v>145</v>
      </c>
      <c r="F15" s="104">
        <v>104890000</v>
      </c>
      <c r="G15" s="104">
        <f>H15-F15</f>
        <v>0</v>
      </c>
      <c r="H15" s="104">
        <v>104890000</v>
      </c>
    </row>
    <row r="16" spans="1:8" s="1" customFormat="1" ht="24" customHeight="1">
      <c r="A16" s="19"/>
      <c r="B16" s="19"/>
      <c r="C16" s="68"/>
      <c r="D16" s="84">
        <v>5442</v>
      </c>
      <c r="E16" s="53" t="s">
        <v>146</v>
      </c>
      <c r="F16" s="104">
        <v>59000000</v>
      </c>
      <c r="G16" s="104">
        <f>H16-F16</f>
        <v>0</v>
      </c>
      <c r="H16" s="104">
        <v>59000000</v>
      </c>
    </row>
    <row r="17" spans="1:8" s="1" customFormat="1" ht="12.75">
      <c r="A17" s="19"/>
      <c r="B17" s="19"/>
      <c r="C17" s="73"/>
      <c r="D17" s="73"/>
      <c r="E17" s="19"/>
      <c r="F17" s="19"/>
      <c r="G17" s="19"/>
      <c r="H17" s="19"/>
    </row>
    <row r="18" s="1" customFormat="1" ht="12.75">
      <c r="D18" s="4"/>
    </row>
    <row r="19" s="1" customFormat="1" ht="12.75">
      <c r="D19" s="4"/>
    </row>
    <row r="20" s="1" customFormat="1" ht="12.75">
      <c r="D20" s="4"/>
    </row>
    <row r="21" s="1" customFormat="1" ht="12.75">
      <c r="D21" s="4"/>
    </row>
    <row r="22" s="1" customFormat="1" ht="12.75">
      <c r="D22" s="4"/>
    </row>
    <row r="23" s="1" customFormat="1" ht="12.75">
      <c r="D23" s="4"/>
    </row>
    <row r="24" s="1" customFormat="1" ht="12.75">
      <c r="D24" s="4"/>
    </row>
    <row r="25" s="1" customFormat="1" ht="12.75">
      <c r="D25" s="4"/>
    </row>
    <row r="26" s="1" customFormat="1" ht="12.75">
      <c r="D26" s="4"/>
    </row>
    <row r="27" s="1" customFormat="1" ht="12.75">
      <c r="D27" s="4"/>
    </row>
    <row r="28" s="1" customFormat="1" ht="12.75">
      <c r="D28" s="4"/>
    </row>
    <row r="29" s="1" customFormat="1" ht="12.75">
      <c r="D29" s="4"/>
    </row>
    <row r="30" s="1" customFormat="1" ht="12.75">
      <c r="D30" s="4"/>
    </row>
    <row r="31" s="1" customFormat="1" ht="12.75">
      <c r="D31" s="4"/>
    </row>
    <row r="32" s="1" customFormat="1" ht="12.75">
      <c r="D32" s="4"/>
    </row>
    <row r="33" s="1" customFormat="1" ht="12.75">
      <c r="D33" s="4"/>
    </row>
    <row r="34" s="1" customFormat="1" ht="12.75">
      <c r="D34" s="4"/>
    </row>
    <row r="35" s="1" customFormat="1" ht="12.75">
      <c r="D35" s="4"/>
    </row>
    <row r="36" s="1" customFormat="1" ht="12.75">
      <c r="D36" s="4"/>
    </row>
    <row r="37" s="1" customFormat="1" ht="12.75">
      <c r="D37" s="4"/>
    </row>
    <row r="38" s="1" customFormat="1" ht="12.75">
      <c r="D38" s="4"/>
    </row>
    <row r="39" s="1" customFormat="1" ht="12.75">
      <c r="D39" s="4"/>
    </row>
    <row r="40" s="1" customFormat="1" ht="12.75">
      <c r="D40" s="4"/>
    </row>
    <row r="41" s="1" customFormat="1" ht="12.75">
      <c r="D41" s="4"/>
    </row>
    <row r="42" s="1" customFormat="1" ht="12.75">
      <c r="D42" s="4"/>
    </row>
    <row r="43" s="1" customFormat="1" ht="12.75">
      <c r="D43" s="4"/>
    </row>
    <row r="44" s="1" customFormat="1" ht="12.75">
      <c r="D44" s="4"/>
    </row>
    <row r="45" s="1" customFormat="1" ht="12.75">
      <c r="D45" s="4"/>
    </row>
    <row r="46" s="1" customFormat="1" ht="12.75">
      <c r="D46" s="4"/>
    </row>
    <row r="47" s="1" customFormat="1" ht="12.75">
      <c r="D47" s="4"/>
    </row>
    <row r="48" s="1" customFormat="1" ht="12.75">
      <c r="D48" s="4"/>
    </row>
    <row r="49" s="1" customFormat="1" ht="12.75">
      <c r="D49" s="4"/>
    </row>
    <row r="50" s="1" customFormat="1" ht="12.75">
      <c r="D50" s="4"/>
    </row>
    <row r="51" s="1" customFormat="1" ht="12.75">
      <c r="D51" s="4"/>
    </row>
    <row r="52" s="1" customFormat="1" ht="12.75">
      <c r="D52" s="4"/>
    </row>
    <row r="53" s="1" customFormat="1" ht="12.75">
      <c r="D53" s="4"/>
    </row>
    <row r="54" s="1" customFormat="1" ht="12.75">
      <c r="D54" s="4"/>
    </row>
    <row r="55" s="1" customFormat="1" ht="12.75">
      <c r="D55" s="4"/>
    </row>
    <row r="56" s="1" customFormat="1" ht="12.75">
      <c r="D56" s="4"/>
    </row>
    <row r="57" s="1" customFormat="1" ht="12.75">
      <c r="D57" s="4"/>
    </row>
    <row r="58" s="1" customFormat="1" ht="12.75">
      <c r="D58" s="4"/>
    </row>
    <row r="59" s="1" customFormat="1" ht="12.75">
      <c r="D59" s="4"/>
    </row>
    <row r="60" s="1" customFormat="1" ht="12.75">
      <c r="D60" s="4"/>
    </row>
    <row r="61" s="1" customFormat="1" ht="12.75">
      <c r="D61" s="4"/>
    </row>
    <row r="62" s="1" customFormat="1" ht="12.75">
      <c r="D62" s="4"/>
    </row>
    <row r="63" s="1" customFormat="1" ht="12.75">
      <c r="D63" s="4"/>
    </row>
    <row r="64" s="1" customFormat="1" ht="12.75">
      <c r="D64" s="4"/>
    </row>
    <row r="65" s="1" customFormat="1" ht="12.75">
      <c r="D65" s="4"/>
    </row>
    <row r="66" s="1" customFormat="1" ht="12.75">
      <c r="D66" s="4"/>
    </row>
    <row r="67" s="1" customFormat="1" ht="12.75">
      <c r="D67" s="4"/>
    </row>
    <row r="68" s="1" customFormat="1" ht="12.75">
      <c r="D68" s="4"/>
    </row>
    <row r="69" s="1" customFormat="1" ht="12.75">
      <c r="D69" s="4"/>
    </row>
    <row r="70" s="1" customFormat="1" ht="12.75">
      <c r="D70" s="4"/>
    </row>
    <row r="71" s="1" customFormat="1" ht="12.75">
      <c r="D71" s="4"/>
    </row>
    <row r="72" s="1" customFormat="1" ht="12.75">
      <c r="D72" s="4"/>
    </row>
    <row r="73" s="1" customFormat="1" ht="12.75">
      <c r="D73" s="4"/>
    </row>
    <row r="74" s="1" customFormat="1" ht="12.75">
      <c r="D74" s="4"/>
    </row>
    <row r="75" s="1" customFormat="1" ht="12.75">
      <c r="D75" s="4"/>
    </row>
    <row r="76" s="1" customFormat="1" ht="12.75">
      <c r="D76" s="4"/>
    </row>
    <row r="77" s="1" customFormat="1" ht="12.75">
      <c r="D77" s="4"/>
    </row>
    <row r="78" s="1" customFormat="1" ht="12.75">
      <c r="D78" s="4"/>
    </row>
    <row r="79" s="1" customFormat="1" ht="12.75">
      <c r="D79" s="4"/>
    </row>
    <row r="80" s="1" customFormat="1" ht="12.75">
      <c r="D80" s="4"/>
    </row>
    <row r="81" s="1" customFormat="1" ht="12.75">
      <c r="D81" s="4"/>
    </row>
    <row r="82" s="1" customFormat="1" ht="12.75">
      <c r="D82" s="4"/>
    </row>
    <row r="83" s="1" customFormat="1" ht="12.75">
      <c r="D83" s="4"/>
    </row>
    <row r="84" s="1" customFormat="1" ht="12.75">
      <c r="D84" s="4"/>
    </row>
    <row r="85" s="1" customFormat="1" ht="12.75">
      <c r="D85" s="4"/>
    </row>
    <row r="86" s="1" customFormat="1" ht="12.75">
      <c r="D86" s="4"/>
    </row>
    <row r="87" s="1" customFormat="1" ht="12.75">
      <c r="D87" s="4"/>
    </row>
    <row r="88" s="1" customFormat="1" ht="12.75">
      <c r="D88" s="4"/>
    </row>
    <row r="89" s="1" customFormat="1" ht="12.75">
      <c r="D89" s="4"/>
    </row>
    <row r="90" s="1" customFormat="1" ht="12.75">
      <c r="D90" s="4"/>
    </row>
    <row r="91" s="1" customFormat="1" ht="12.75">
      <c r="D91" s="4"/>
    </row>
    <row r="92" s="1" customFormat="1" ht="12.75">
      <c r="D92" s="4"/>
    </row>
    <row r="93" s="1" customFormat="1" ht="12.75">
      <c r="D93" s="4"/>
    </row>
    <row r="94" s="1" customFormat="1" ht="12.75">
      <c r="D94" s="4"/>
    </row>
    <row r="95" s="1" customFormat="1" ht="12.75">
      <c r="D95" s="4"/>
    </row>
    <row r="96" s="1" customFormat="1" ht="12.75">
      <c r="D96" s="4"/>
    </row>
    <row r="97" s="1" customFormat="1" ht="12.75">
      <c r="D97" s="4"/>
    </row>
    <row r="98" s="1" customFormat="1" ht="12.75">
      <c r="D98" s="4"/>
    </row>
    <row r="99" s="1" customFormat="1" ht="12.75">
      <c r="D99" s="4"/>
    </row>
    <row r="100" s="1" customFormat="1" ht="12.75">
      <c r="D100" s="4"/>
    </row>
    <row r="101" s="1" customFormat="1" ht="12.75">
      <c r="D101" s="4"/>
    </row>
    <row r="102" s="1" customFormat="1" ht="12.75">
      <c r="D102" s="4"/>
    </row>
    <row r="103" s="1" customFormat="1" ht="12.75">
      <c r="D103" s="4"/>
    </row>
    <row r="104" s="1" customFormat="1" ht="12.75">
      <c r="D104" s="4"/>
    </row>
    <row r="105" s="1" customFormat="1" ht="12.75">
      <c r="D105" s="4"/>
    </row>
    <row r="106" s="1" customFormat="1" ht="12.75">
      <c r="D106" s="4"/>
    </row>
    <row r="107" s="1" customFormat="1" ht="12.75">
      <c r="D107" s="4"/>
    </row>
    <row r="108" s="1" customFormat="1" ht="12.75">
      <c r="D108" s="4"/>
    </row>
    <row r="109" s="1" customFormat="1" ht="12.75">
      <c r="D109" s="4"/>
    </row>
    <row r="110" s="1" customFormat="1" ht="12.75">
      <c r="D110" s="4"/>
    </row>
    <row r="111" s="1" customFormat="1" ht="12.75">
      <c r="D111" s="4"/>
    </row>
    <row r="112" s="1" customFormat="1" ht="12.75">
      <c r="D112" s="4"/>
    </row>
    <row r="113" s="1" customFormat="1" ht="12.75">
      <c r="D113" s="4"/>
    </row>
    <row r="114" s="1" customFormat="1" ht="12.75">
      <c r="D114" s="4"/>
    </row>
    <row r="115" s="1" customFormat="1" ht="12.75">
      <c r="D115" s="4"/>
    </row>
    <row r="116" s="1" customFormat="1" ht="12.75">
      <c r="D116" s="4"/>
    </row>
    <row r="117" s="1" customFormat="1" ht="12.75">
      <c r="D117" s="4"/>
    </row>
    <row r="118" s="1" customFormat="1" ht="12.75">
      <c r="D118" s="4"/>
    </row>
    <row r="119" s="1" customFormat="1" ht="12.75">
      <c r="D119" s="4"/>
    </row>
    <row r="120" s="1" customFormat="1" ht="12.75">
      <c r="D120" s="4"/>
    </row>
    <row r="121" s="1" customFormat="1" ht="12.75">
      <c r="D121" s="4"/>
    </row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</sheetData>
  <sheetProtection/>
  <mergeCells count="1">
    <mergeCell ref="A1:H1"/>
  </mergeCells>
  <printOptions horizontalCentered="1"/>
  <pageMargins left="0.1968503937007874" right="0.1968503937007874" top="0.4330708661417323" bottom="0.2362204724409449" header="0.5118110236220472" footer="0.5118110236220472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57421875" style="1" customWidth="1"/>
    <col min="2" max="2" width="50.8515625" style="1" customWidth="1"/>
    <col min="3" max="4" width="13.140625" style="2" customWidth="1"/>
    <col min="5" max="5" width="13.00390625" style="2" customWidth="1"/>
    <col min="7" max="7" width="15.57421875" style="0" customWidth="1"/>
    <col min="8" max="8" width="14.00390625" style="0" customWidth="1"/>
    <col min="9" max="9" width="15.28125" style="0" customWidth="1"/>
  </cols>
  <sheetData>
    <row r="1" spans="1:5" ht="33.75" customHeight="1">
      <c r="A1" s="288" t="s">
        <v>243</v>
      </c>
      <c r="B1" s="288"/>
      <c r="C1" s="288"/>
      <c r="D1" s="288"/>
      <c r="E1" s="288"/>
    </row>
    <row r="2" spans="1:9" ht="27" customHeight="1">
      <c r="A2" s="144" t="s">
        <v>155</v>
      </c>
      <c r="B2" s="145" t="s">
        <v>156</v>
      </c>
      <c r="C2" s="237" t="s">
        <v>253</v>
      </c>
      <c r="D2" s="237" t="s">
        <v>257</v>
      </c>
      <c r="E2" s="237" t="s">
        <v>254</v>
      </c>
      <c r="G2" s="268"/>
      <c r="H2" s="268"/>
      <c r="I2" s="268"/>
    </row>
    <row r="3" spans="1:9" ht="24" customHeight="1">
      <c r="A3" s="146" t="s">
        <v>258</v>
      </c>
      <c r="B3" s="147" t="s">
        <v>157</v>
      </c>
      <c r="C3" s="148">
        <f>C4+C53+C59+C65+C96+C110</f>
        <v>2827006840</v>
      </c>
      <c r="D3" s="148">
        <f>D4+D53+D59+D65+D96+D110</f>
        <v>-258300000</v>
      </c>
      <c r="E3" s="148">
        <f>E4+E53+E59+E65+E96+E110</f>
        <v>2568706840</v>
      </c>
      <c r="G3" s="257"/>
      <c r="H3" s="257"/>
      <c r="I3" s="257"/>
    </row>
    <row r="4" spans="1:8" ht="20.25" customHeight="1">
      <c r="A4" s="149">
        <v>100</v>
      </c>
      <c r="B4" s="150" t="s">
        <v>158</v>
      </c>
      <c r="C4" s="90">
        <f>C6+C36+C42+C46+C49</f>
        <v>247026840</v>
      </c>
      <c r="D4" s="90">
        <f>D6+D36+D42+D46+D49</f>
        <v>-32700000</v>
      </c>
      <c r="E4" s="90">
        <f>E6+E36+E42+E46+E49</f>
        <v>214326840</v>
      </c>
      <c r="G4" s="169"/>
      <c r="H4" s="169"/>
    </row>
    <row r="5" spans="3:5" ht="10.5" customHeight="1">
      <c r="C5" s="122"/>
      <c r="D5" s="122"/>
      <c r="E5" s="122"/>
    </row>
    <row r="6" spans="1:8" ht="12.75">
      <c r="A6" s="151" t="s">
        <v>159</v>
      </c>
      <c r="B6" s="152" t="s">
        <v>160</v>
      </c>
      <c r="C6" s="90">
        <f>SUM(C7:C34)</f>
        <v>184726840</v>
      </c>
      <c r="D6" s="90">
        <f>SUM(D7:D34)</f>
        <v>-11200000</v>
      </c>
      <c r="E6" s="90">
        <f>SUM(E7:E34)</f>
        <v>173526840</v>
      </c>
      <c r="G6" s="169"/>
      <c r="H6" s="169"/>
    </row>
    <row r="7" spans="1:8" ht="12.75">
      <c r="A7" s="153">
        <v>3111</v>
      </c>
      <c r="B7" s="154" t="s">
        <v>217</v>
      </c>
      <c r="C7" s="155">
        <f>'rashodi-opći dio'!F7</f>
        <v>80819700</v>
      </c>
      <c r="D7" s="155">
        <f>'rashodi-opći dio'!G7</f>
        <v>-3375560</v>
      </c>
      <c r="E7" s="155">
        <f>'rashodi-opći dio'!H7</f>
        <v>77444140</v>
      </c>
      <c r="G7" s="169"/>
      <c r="H7" s="169"/>
    </row>
    <row r="8" spans="1:8" ht="12.75">
      <c r="A8" s="153">
        <v>3121</v>
      </c>
      <c r="B8" s="154" t="s">
        <v>161</v>
      </c>
      <c r="C8" s="155">
        <f>'rashodi-opći dio'!F9</f>
        <v>2347200</v>
      </c>
      <c r="D8" s="155">
        <f>'rashodi-opći dio'!G9</f>
        <v>-28732</v>
      </c>
      <c r="E8" s="155">
        <f>'rashodi-opći dio'!H9</f>
        <v>2318468</v>
      </c>
      <c r="G8" s="243"/>
      <c r="H8" s="243"/>
    </row>
    <row r="9" spans="1:7" ht="12.75">
      <c r="A9" s="153">
        <v>3132</v>
      </c>
      <c r="B9" s="154" t="s">
        <v>218</v>
      </c>
      <c r="C9" s="155">
        <f>'rashodi-opći dio'!F11</f>
        <v>12527100</v>
      </c>
      <c r="D9" s="155">
        <f>'rashodi-opći dio'!G11</f>
        <v>-523258</v>
      </c>
      <c r="E9" s="155">
        <f>'rashodi-opći dio'!H11</f>
        <v>12003842</v>
      </c>
      <c r="G9" s="169"/>
    </row>
    <row r="10" spans="1:8" ht="12.75">
      <c r="A10" s="153">
        <v>3133</v>
      </c>
      <c r="B10" s="154" t="s">
        <v>162</v>
      </c>
      <c r="C10" s="155">
        <f>'rashodi-opći dio'!F12</f>
        <v>1373900</v>
      </c>
      <c r="D10" s="155">
        <f>'rashodi-opći dio'!G12</f>
        <v>-57350</v>
      </c>
      <c r="E10" s="155">
        <f>'rashodi-opći dio'!H12</f>
        <v>1316550</v>
      </c>
      <c r="G10" s="169"/>
      <c r="H10" s="169"/>
    </row>
    <row r="11" spans="1:5" ht="12.75">
      <c r="A11" s="153">
        <v>3211</v>
      </c>
      <c r="B11" s="156" t="s">
        <v>219</v>
      </c>
      <c r="C11" s="155">
        <f>'rashodi-opći dio'!F16</f>
        <v>1530000</v>
      </c>
      <c r="D11" s="155">
        <f>'rashodi-opći dio'!G16</f>
        <v>0</v>
      </c>
      <c r="E11" s="155">
        <f>'rashodi-opći dio'!H16</f>
        <v>1530000</v>
      </c>
    </row>
    <row r="12" spans="1:5" ht="12.75">
      <c r="A12" s="153">
        <v>3212</v>
      </c>
      <c r="B12" s="156" t="s">
        <v>220</v>
      </c>
      <c r="C12" s="155">
        <f>'rashodi-opći dio'!F17</f>
        <v>2293500</v>
      </c>
      <c r="D12" s="155">
        <f>'rashodi-opći dio'!G17</f>
        <v>-15100</v>
      </c>
      <c r="E12" s="155">
        <f>'rashodi-opći dio'!H17</f>
        <v>2278400</v>
      </c>
    </row>
    <row r="13" spans="1:5" ht="12.75">
      <c r="A13" s="157" t="s">
        <v>7</v>
      </c>
      <c r="B13" s="158" t="s">
        <v>221</v>
      </c>
      <c r="C13" s="155">
        <f>'rashodi-opći dio'!F18</f>
        <v>756000</v>
      </c>
      <c r="D13" s="155">
        <f>'rashodi-opći dio'!G18</f>
        <v>0</v>
      </c>
      <c r="E13" s="155">
        <f>'rashodi-opći dio'!H18</f>
        <v>756000</v>
      </c>
    </row>
    <row r="14" spans="1:5" ht="12.75">
      <c r="A14" s="157">
        <v>3221</v>
      </c>
      <c r="B14" s="154" t="s">
        <v>163</v>
      </c>
      <c r="C14" s="155">
        <f>'rashodi-opći dio'!F20</f>
        <v>2035000</v>
      </c>
      <c r="D14" s="155">
        <f>'rashodi-opći dio'!G20</f>
        <v>-445000</v>
      </c>
      <c r="E14" s="155">
        <f>'rashodi-opći dio'!H20</f>
        <v>1590000</v>
      </c>
    </row>
    <row r="15" spans="1:5" ht="12.75">
      <c r="A15" s="157">
        <v>3223</v>
      </c>
      <c r="B15" s="154" t="s">
        <v>222</v>
      </c>
      <c r="C15" s="155">
        <f>'rashodi-opći dio'!F21</f>
        <v>5876000</v>
      </c>
      <c r="D15" s="155">
        <f>'rashodi-opći dio'!G21</f>
        <v>1704000</v>
      </c>
      <c r="E15" s="155">
        <f>'rashodi-opći dio'!H21</f>
        <v>7580000</v>
      </c>
    </row>
    <row r="16" spans="1:7" ht="12.75">
      <c r="A16" s="157" t="s">
        <v>9</v>
      </c>
      <c r="B16" s="159" t="s">
        <v>164</v>
      </c>
      <c r="C16" s="155">
        <f>'rashodi-opći dio'!F22</f>
        <v>855000</v>
      </c>
      <c r="D16" s="155">
        <f>'rashodi-opći dio'!G22</f>
        <v>-375000</v>
      </c>
      <c r="E16" s="155">
        <f>'rashodi-opći dio'!H22</f>
        <v>480000</v>
      </c>
      <c r="G16" s="169"/>
    </row>
    <row r="17" spans="1:5" ht="12.75">
      <c r="A17" s="160">
        <v>3231</v>
      </c>
      <c r="B17" s="154" t="s">
        <v>223</v>
      </c>
      <c r="C17" s="155">
        <f>'rashodi-opći dio'!F24</f>
        <v>6154000</v>
      </c>
      <c r="D17" s="155">
        <f>'rashodi-opći dio'!G24</f>
        <v>-1004000</v>
      </c>
      <c r="E17" s="155">
        <f>'rashodi-opći dio'!H24</f>
        <v>5150000</v>
      </c>
    </row>
    <row r="18" spans="1:5" ht="12.75">
      <c r="A18" s="160">
        <v>3232</v>
      </c>
      <c r="B18" s="159" t="s">
        <v>11</v>
      </c>
      <c r="C18" s="155">
        <f>'rashodi-opći dio'!F25-'rashodi-opći dio'!F26-'rashodi-opći dio'!F28-'rashodi-opći dio'!F29</f>
        <v>16000000</v>
      </c>
      <c r="D18" s="155">
        <f>'rashodi-opći dio'!G25-'rashodi-opći dio'!G26-'rashodi-opći dio'!G28-'rashodi-opći dio'!G29</f>
        <v>-3980000</v>
      </c>
      <c r="E18" s="155">
        <f>'rashodi-opći dio'!H25-'rashodi-opći dio'!H26-'rashodi-opći dio'!H28-'rashodi-opći dio'!H29</f>
        <v>12020000</v>
      </c>
    </row>
    <row r="19" spans="1:5" ht="12.75">
      <c r="A19" s="160">
        <v>3233</v>
      </c>
      <c r="B19" s="156" t="s">
        <v>224</v>
      </c>
      <c r="C19" s="155">
        <f>'rashodi-opći dio'!F31</f>
        <v>1887000</v>
      </c>
      <c r="D19" s="155">
        <f>'rashodi-opći dio'!G31</f>
        <v>-237000</v>
      </c>
      <c r="E19" s="155">
        <f>'rashodi-opći dio'!H31</f>
        <v>1650000</v>
      </c>
    </row>
    <row r="20" spans="1:5" ht="12.75">
      <c r="A20" s="160">
        <v>3234</v>
      </c>
      <c r="B20" s="156" t="s">
        <v>165</v>
      </c>
      <c r="C20" s="155">
        <f>'rashodi-opći dio'!F32</f>
        <v>9849000</v>
      </c>
      <c r="D20" s="155">
        <f>'rashodi-opći dio'!G32</f>
        <v>0</v>
      </c>
      <c r="E20" s="155">
        <f>'rashodi-opći dio'!H32</f>
        <v>9849000</v>
      </c>
    </row>
    <row r="21" spans="1:5" ht="12.75">
      <c r="A21" s="160">
        <v>3235</v>
      </c>
      <c r="B21" s="156" t="s">
        <v>166</v>
      </c>
      <c r="C21" s="155">
        <f>'rashodi-opći dio'!F33</f>
        <v>1701000</v>
      </c>
      <c r="D21" s="155">
        <f>'rashodi-opći dio'!G33</f>
        <v>-811000</v>
      </c>
      <c r="E21" s="155">
        <f>'rashodi-opći dio'!H33</f>
        <v>890000</v>
      </c>
    </row>
    <row r="22" spans="1:5" ht="12.75">
      <c r="A22" s="160">
        <v>3236</v>
      </c>
      <c r="B22" s="156" t="s">
        <v>225</v>
      </c>
      <c r="C22" s="155">
        <f>'rashodi-opći dio'!F34</f>
        <v>800000</v>
      </c>
      <c r="D22" s="155">
        <f>'rashodi-opći dio'!G34</f>
        <v>-110000</v>
      </c>
      <c r="E22" s="155">
        <f>'rashodi-opći dio'!H34</f>
        <v>690000</v>
      </c>
    </row>
    <row r="23" spans="1:5" ht="12.75">
      <c r="A23" s="160">
        <v>3237</v>
      </c>
      <c r="B23" s="159" t="s">
        <v>226</v>
      </c>
      <c r="C23" s="155">
        <f>'rashodi-opći dio'!F35-'rashodi-opći dio'!F36</f>
        <v>1570000</v>
      </c>
      <c r="D23" s="155">
        <f>'rashodi-opći dio'!G35-'rashodi-opći dio'!G36</f>
        <v>0</v>
      </c>
      <c r="E23" s="155">
        <f>'rashodi-opći dio'!H35-'rashodi-opći dio'!H36</f>
        <v>1570000</v>
      </c>
    </row>
    <row r="24" spans="1:5" ht="12.75">
      <c r="A24" s="160">
        <v>3239</v>
      </c>
      <c r="B24" s="159" t="s">
        <v>227</v>
      </c>
      <c r="C24" s="155">
        <f>'rashodi-opći dio'!F40</f>
        <v>1202000</v>
      </c>
      <c r="D24" s="155">
        <f>'rashodi-opći dio'!G40</f>
        <v>-832000</v>
      </c>
      <c r="E24" s="155">
        <f>'rashodi-opći dio'!H40</f>
        <v>370000</v>
      </c>
    </row>
    <row r="25" spans="1:5" ht="12.75">
      <c r="A25" s="160">
        <v>3291</v>
      </c>
      <c r="B25" s="161" t="s">
        <v>228</v>
      </c>
      <c r="C25" s="155">
        <f>'rashodi-opći dio'!F42</f>
        <v>270000</v>
      </c>
      <c r="D25" s="155">
        <f>'rashodi-opći dio'!G42</f>
        <v>-30000</v>
      </c>
      <c r="E25" s="155">
        <f>'rashodi-opći dio'!H42</f>
        <v>240000</v>
      </c>
    </row>
    <row r="26" spans="1:5" ht="12.75">
      <c r="A26" s="160">
        <v>3292</v>
      </c>
      <c r="B26" s="161" t="s">
        <v>229</v>
      </c>
      <c r="C26" s="155">
        <f>'rashodi-opći dio'!F43</f>
        <v>2500000</v>
      </c>
      <c r="D26" s="155">
        <f>'rashodi-opći dio'!G43</f>
        <v>-820000</v>
      </c>
      <c r="E26" s="155">
        <f>'rashodi-opći dio'!H43</f>
        <v>1680000</v>
      </c>
    </row>
    <row r="27" spans="1:5" ht="12.75">
      <c r="A27" s="160">
        <v>3293</v>
      </c>
      <c r="B27" s="161" t="s">
        <v>230</v>
      </c>
      <c r="C27" s="155">
        <f>'rashodi-opći dio'!F44</f>
        <v>1000000</v>
      </c>
      <c r="D27" s="155">
        <f>'rashodi-opći dio'!G44</f>
        <v>-220000</v>
      </c>
      <c r="E27" s="155">
        <f>'rashodi-opći dio'!H44</f>
        <v>780000</v>
      </c>
    </row>
    <row r="28" spans="1:5" ht="12.75">
      <c r="A28" s="160">
        <v>3294</v>
      </c>
      <c r="B28" s="161" t="s">
        <v>167</v>
      </c>
      <c r="C28" s="155">
        <f>'rashodi-opći dio'!F45</f>
        <v>150000</v>
      </c>
      <c r="D28" s="155">
        <f>'rashodi-opći dio'!G45</f>
        <v>-10000</v>
      </c>
      <c r="E28" s="155">
        <f>'rashodi-opći dio'!H45</f>
        <v>140000</v>
      </c>
    </row>
    <row r="29" spans="1:5" ht="12.75">
      <c r="A29" s="160">
        <v>3299</v>
      </c>
      <c r="B29" s="154" t="s">
        <v>168</v>
      </c>
      <c r="C29" s="155">
        <f>'rashodi-opći dio'!F46</f>
        <v>1160000</v>
      </c>
      <c r="D29" s="155">
        <f>'rashodi-opći dio'!G46</f>
        <v>-30000</v>
      </c>
      <c r="E29" s="155">
        <f>'rashodi-opći dio'!H46</f>
        <v>1130000</v>
      </c>
    </row>
    <row r="30" spans="1:5" ht="12.75">
      <c r="A30" s="162">
        <v>3431</v>
      </c>
      <c r="B30" s="163" t="s">
        <v>231</v>
      </c>
      <c r="C30" s="155">
        <f>'rashodi-opći dio'!F54</f>
        <v>205000</v>
      </c>
      <c r="D30" s="155">
        <f>'rashodi-opći dio'!G54</f>
        <v>0</v>
      </c>
      <c r="E30" s="155">
        <f>'rashodi-opći dio'!H54</f>
        <v>205000</v>
      </c>
    </row>
    <row r="31" spans="1:5" ht="12.75">
      <c r="A31" s="162">
        <v>3433</v>
      </c>
      <c r="B31" s="163" t="s">
        <v>232</v>
      </c>
      <c r="C31" s="155">
        <f>'rashodi-opći dio'!F55</f>
        <v>1375000</v>
      </c>
      <c r="D31" s="155">
        <f>'rashodi-opći dio'!G55</f>
        <v>0</v>
      </c>
      <c r="E31" s="155">
        <f>'rashodi-opći dio'!H55</f>
        <v>1375000</v>
      </c>
    </row>
    <row r="32" spans="1:5" ht="12.75">
      <c r="A32" s="162">
        <v>3434</v>
      </c>
      <c r="B32" s="163" t="s">
        <v>233</v>
      </c>
      <c r="C32" s="155">
        <f>'rashodi-opći dio'!F56</f>
        <v>11990440</v>
      </c>
      <c r="D32" s="155">
        <f>'rashodi-opći dio'!G56</f>
        <v>0</v>
      </c>
      <c r="E32" s="155">
        <f>'rashodi-opći dio'!H56</f>
        <v>11990440</v>
      </c>
    </row>
    <row r="33" spans="1:5" ht="12.75">
      <c r="A33" s="153">
        <v>3831</v>
      </c>
      <c r="B33" s="156" t="s">
        <v>169</v>
      </c>
      <c r="C33" s="155">
        <f>'rashodi-opći dio'!F66</f>
        <v>15700000</v>
      </c>
      <c r="D33" s="155">
        <f>'rashodi-opći dio'!G66</f>
        <v>0</v>
      </c>
      <c r="E33" s="155">
        <f>'rashodi-opći dio'!H66</f>
        <v>15700000</v>
      </c>
    </row>
    <row r="34" spans="1:5" ht="12.75">
      <c r="A34" s="153">
        <v>3859</v>
      </c>
      <c r="B34" s="156" t="s">
        <v>170</v>
      </c>
      <c r="C34" s="155">
        <f>'rashodi-opći dio'!F68</f>
        <v>800000</v>
      </c>
      <c r="D34" s="155">
        <f>'rashodi-opći dio'!G68</f>
        <v>0</v>
      </c>
      <c r="E34" s="155">
        <f>'rashodi-opći dio'!H68</f>
        <v>800000</v>
      </c>
    </row>
    <row r="35" spans="1:5" ht="11.25" customHeight="1">
      <c r="A35" s="157"/>
      <c r="B35" s="159"/>
      <c r="C35" s="82"/>
      <c r="D35" s="82"/>
      <c r="E35" s="82"/>
    </row>
    <row r="36" spans="1:5" ht="12.75">
      <c r="A36" s="164" t="s">
        <v>171</v>
      </c>
      <c r="B36" s="164" t="s">
        <v>172</v>
      </c>
      <c r="C36" s="90">
        <f>SUM(C37:C40)</f>
        <v>8400000</v>
      </c>
      <c r="D36" s="90">
        <f>SUM(D37:D40)</f>
        <v>-750000</v>
      </c>
      <c r="E36" s="90">
        <f>SUM(E37:E40)</f>
        <v>7650000</v>
      </c>
    </row>
    <row r="37" spans="1:5" ht="12.75">
      <c r="A37" s="165" t="s">
        <v>23</v>
      </c>
      <c r="B37" s="166" t="s">
        <v>234</v>
      </c>
      <c r="C37" s="155">
        <f>'rashodi-opći dio'!F82</f>
        <v>2590000</v>
      </c>
      <c r="D37" s="155">
        <f>'rashodi-opći dio'!G82</f>
        <v>0</v>
      </c>
      <c r="E37" s="155">
        <f>'rashodi-opći dio'!H82</f>
        <v>2590000</v>
      </c>
    </row>
    <row r="38" spans="1:5" ht="12.75">
      <c r="A38" s="157" t="s">
        <v>24</v>
      </c>
      <c r="B38" s="159" t="s">
        <v>235</v>
      </c>
      <c r="C38" s="155">
        <f>'rashodi-opći dio'!F83</f>
        <v>250000</v>
      </c>
      <c r="D38" s="155">
        <f>'rashodi-opći dio'!G83</f>
        <v>0</v>
      </c>
      <c r="E38" s="155">
        <f>'rashodi-opći dio'!H83</f>
        <v>250000</v>
      </c>
    </row>
    <row r="39" spans="1:5" ht="12.75">
      <c r="A39" s="153">
        <v>4223</v>
      </c>
      <c r="B39" s="156" t="s">
        <v>236</v>
      </c>
      <c r="C39" s="155">
        <f>'rashodi-opći dio'!F84</f>
        <v>180000</v>
      </c>
      <c r="D39" s="155">
        <f>'rashodi-opći dio'!G84</f>
        <v>0</v>
      </c>
      <c r="E39" s="155">
        <f>'rashodi-opći dio'!H84</f>
        <v>180000</v>
      </c>
    </row>
    <row r="40" spans="1:5" ht="12.75">
      <c r="A40" s="157" t="s">
        <v>26</v>
      </c>
      <c r="B40" s="166" t="s">
        <v>237</v>
      </c>
      <c r="C40" s="155">
        <f>'rashodi-opći dio'!F85</f>
        <v>5380000</v>
      </c>
      <c r="D40" s="155">
        <f>'rashodi-opći dio'!G85</f>
        <v>-750000</v>
      </c>
      <c r="E40" s="155">
        <f>'rashodi-opći dio'!H85</f>
        <v>4630000</v>
      </c>
    </row>
    <row r="41" spans="1:5" ht="10.5" customHeight="1">
      <c r="A41" s="157"/>
      <c r="B41" s="159"/>
      <c r="C41" s="82"/>
      <c r="D41" s="82"/>
      <c r="E41" s="82"/>
    </row>
    <row r="42" spans="1:5" ht="12.75">
      <c r="A42" s="164" t="s">
        <v>173</v>
      </c>
      <c r="B42" s="164" t="s">
        <v>174</v>
      </c>
      <c r="C42" s="90">
        <f>SUM(C43:C44)</f>
        <v>4900000</v>
      </c>
      <c r="D42" s="90">
        <f>SUM(D43:D44)</f>
        <v>0</v>
      </c>
      <c r="E42" s="90">
        <f>SUM(E43:E44)</f>
        <v>4900000</v>
      </c>
    </row>
    <row r="43" spans="1:5" ht="12.75">
      <c r="A43" s="157" t="s">
        <v>15</v>
      </c>
      <c r="B43" s="158" t="s">
        <v>175</v>
      </c>
      <c r="C43" s="155">
        <f>'rashodi-opći dio'!F74</f>
        <v>2300000</v>
      </c>
      <c r="D43" s="155">
        <f>'rashodi-opći dio'!G74</f>
        <v>0</v>
      </c>
      <c r="E43" s="155">
        <f>'rashodi-opći dio'!H74</f>
        <v>2300000</v>
      </c>
    </row>
    <row r="44" spans="1:5" ht="12.75">
      <c r="A44" s="157" t="s">
        <v>68</v>
      </c>
      <c r="B44" s="158" t="s">
        <v>238</v>
      </c>
      <c r="C44" s="155">
        <f>'rashodi-opći dio'!F89</f>
        <v>2600000</v>
      </c>
      <c r="D44" s="155">
        <f>'rashodi-opći dio'!G89</f>
        <v>0</v>
      </c>
      <c r="E44" s="155">
        <f>'rashodi-opći dio'!H89</f>
        <v>2600000</v>
      </c>
    </row>
    <row r="45" spans="1:5" ht="12.75">
      <c r="A45" s="157"/>
      <c r="B45" s="159"/>
      <c r="C45" s="82"/>
      <c r="D45" s="82"/>
      <c r="E45" s="82"/>
    </row>
    <row r="46" spans="1:5" ht="12.75">
      <c r="A46" s="164" t="s">
        <v>176</v>
      </c>
      <c r="B46" s="164" t="s">
        <v>177</v>
      </c>
      <c r="C46" s="90">
        <f>C47</f>
        <v>8000000</v>
      </c>
      <c r="D46" s="90">
        <f>D47</f>
        <v>-7500000</v>
      </c>
      <c r="E46" s="90">
        <f>E47</f>
        <v>500000</v>
      </c>
    </row>
    <row r="47" spans="1:5" ht="12.75">
      <c r="A47" s="167" t="s">
        <v>28</v>
      </c>
      <c r="B47" s="159" t="s">
        <v>178</v>
      </c>
      <c r="C47" s="168">
        <f>'rashodi-opći dio'!F87</f>
        <v>8000000</v>
      </c>
      <c r="D47" s="168">
        <f>'rashodi-opći dio'!G87</f>
        <v>-7500000</v>
      </c>
      <c r="E47" s="168">
        <f>'rashodi-opći dio'!H87</f>
        <v>500000</v>
      </c>
    </row>
    <row r="48" spans="1:5" ht="12.75">
      <c r="A48" s="157"/>
      <c r="B48" s="159"/>
      <c r="C48" s="82"/>
      <c r="D48" s="82"/>
      <c r="E48" s="82"/>
    </row>
    <row r="49" spans="1:5" ht="12.75">
      <c r="A49" s="164" t="s">
        <v>179</v>
      </c>
      <c r="B49" s="164" t="s">
        <v>180</v>
      </c>
      <c r="C49" s="90">
        <f>C50+C51</f>
        <v>41000000</v>
      </c>
      <c r="D49" s="90">
        <f>D50+D51</f>
        <v>-13250000</v>
      </c>
      <c r="E49" s="90">
        <f>E50+E51</f>
        <v>27750000</v>
      </c>
    </row>
    <row r="50" spans="1:5" ht="12.75">
      <c r="A50" s="157" t="s">
        <v>18</v>
      </c>
      <c r="B50" s="159" t="s">
        <v>239</v>
      </c>
      <c r="C50" s="104">
        <f>'rashodi-opći dio'!F78</f>
        <v>19000000</v>
      </c>
      <c r="D50" s="104">
        <f>'rashodi-opći dio'!G78</f>
        <v>-7000000</v>
      </c>
      <c r="E50" s="104">
        <f>'rashodi-opći dio'!H78</f>
        <v>12000000</v>
      </c>
    </row>
    <row r="51" spans="1:5" ht="12.75">
      <c r="A51" s="157">
        <v>4214</v>
      </c>
      <c r="B51" s="158" t="s">
        <v>181</v>
      </c>
      <c r="C51" s="104">
        <f>'rashodi-opći dio'!F80</f>
        <v>22000000</v>
      </c>
      <c r="D51" s="104">
        <f>'rashodi-opći dio'!G80</f>
        <v>-6250000</v>
      </c>
      <c r="E51" s="104">
        <f>'rashodi-opći dio'!H80</f>
        <v>15750000</v>
      </c>
    </row>
    <row r="52" spans="1:5" ht="12.75">
      <c r="A52" s="157"/>
      <c r="B52" s="159"/>
      <c r="C52" s="104"/>
      <c r="D52" s="104"/>
      <c r="E52" s="104"/>
    </row>
    <row r="53" spans="1:5" s="170" customFormat="1" ht="12.75">
      <c r="A53" s="89">
        <v>101</v>
      </c>
      <c r="B53" s="71" t="s">
        <v>182</v>
      </c>
      <c r="C53" s="90">
        <f>C55</f>
        <v>331990000</v>
      </c>
      <c r="D53" s="90">
        <f>D55</f>
        <v>0</v>
      </c>
      <c r="E53" s="90">
        <f>E55</f>
        <v>331990000</v>
      </c>
    </row>
    <row r="54" spans="1:5" ht="8.25" customHeight="1">
      <c r="A54" s="157"/>
      <c r="B54" s="159"/>
      <c r="C54" s="82"/>
      <c r="D54" s="82"/>
      <c r="E54" s="82"/>
    </row>
    <row r="55" spans="1:5" ht="25.5">
      <c r="A55" s="151" t="s">
        <v>183</v>
      </c>
      <c r="B55" s="152" t="s">
        <v>184</v>
      </c>
      <c r="C55" s="90">
        <f>C56+C57</f>
        <v>331990000</v>
      </c>
      <c r="D55" s="90">
        <f>D56+D57</f>
        <v>0</v>
      </c>
      <c r="E55" s="122">
        <f>E56+E57</f>
        <v>331990000</v>
      </c>
    </row>
    <row r="56" spans="1:5" ht="25.5">
      <c r="A56" s="171" t="s">
        <v>61</v>
      </c>
      <c r="B56" s="172" t="s">
        <v>185</v>
      </c>
      <c r="C56" s="104">
        <f>'rashodi-opći dio'!F51</f>
        <v>227100000</v>
      </c>
      <c r="D56" s="104">
        <f>'rashodi-opći dio'!G51</f>
        <v>0</v>
      </c>
      <c r="E56" s="155">
        <f>'rashodi-opći dio'!H51</f>
        <v>227100000</v>
      </c>
    </row>
    <row r="57" spans="1:5" ht="25.5">
      <c r="A57" s="173">
        <v>5441</v>
      </c>
      <c r="B57" s="67" t="s">
        <v>186</v>
      </c>
      <c r="C57" s="104">
        <f>'račun financiranja'!F15</f>
        <v>104890000</v>
      </c>
      <c r="D57" s="104">
        <f>'račun financiranja'!G15</f>
        <v>0</v>
      </c>
      <c r="E57" s="155">
        <f>'račun financiranja'!H15</f>
        <v>104890000</v>
      </c>
    </row>
    <row r="58" spans="1:5" ht="12.75">
      <c r="A58" s="157"/>
      <c r="B58" s="159"/>
      <c r="C58" s="104"/>
      <c r="D58" s="104"/>
      <c r="E58" s="104"/>
    </row>
    <row r="59" spans="1:5" s="170" customFormat="1" ht="12.75">
      <c r="A59" s="89">
        <v>102</v>
      </c>
      <c r="B59" s="71" t="s">
        <v>187</v>
      </c>
      <c r="C59" s="100">
        <f>C61</f>
        <v>111890000</v>
      </c>
      <c r="D59" s="100">
        <f>D61</f>
        <v>0</v>
      </c>
      <c r="E59" s="100">
        <f>E61</f>
        <v>111890000</v>
      </c>
    </row>
    <row r="60" spans="1:5" ht="8.25" customHeight="1">
      <c r="A60" s="157"/>
      <c r="B60" s="159"/>
      <c r="C60" s="104"/>
      <c r="D60" s="104"/>
      <c r="E60" s="104"/>
    </row>
    <row r="61" spans="1:5" ht="25.5">
      <c r="A61" s="151" t="s">
        <v>188</v>
      </c>
      <c r="B61" s="152" t="s">
        <v>189</v>
      </c>
      <c r="C61" s="100">
        <f>C62+C63</f>
        <v>111890000</v>
      </c>
      <c r="D61" s="100">
        <f>D62+D63</f>
        <v>0</v>
      </c>
      <c r="E61" s="100">
        <f>E62+E63</f>
        <v>111890000</v>
      </c>
    </row>
    <row r="62" spans="1:5" ht="25.5">
      <c r="A62" s="171" t="s">
        <v>61</v>
      </c>
      <c r="B62" s="172" t="s">
        <v>240</v>
      </c>
      <c r="C62" s="104">
        <f>'rashodi-opći dio'!F52</f>
        <v>52890000</v>
      </c>
      <c r="D62" s="104">
        <f>'rashodi-opći dio'!G52</f>
        <v>0</v>
      </c>
      <c r="E62" s="155">
        <f>'rashodi-opći dio'!H52</f>
        <v>52890000</v>
      </c>
    </row>
    <row r="63" spans="1:5" ht="25.5">
      <c r="A63" s="173">
        <v>5442</v>
      </c>
      <c r="B63" s="67" t="s">
        <v>190</v>
      </c>
      <c r="C63" s="104">
        <f>'račun financiranja'!F16</f>
        <v>59000000</v>
      </c>
      <c r="D63" s="104">
        <f>'račun financiranja'!G16</f>
        <v>0</v>
      </c>
      <c r="E63" s="155">
        <f>'račun financiranja'!H16</f>
        <v>59000000</v>
      </c>
    </row>
    <row r="64" spans="1:5" ht="12.75" customHeight="1">
      <c r="A64" s="173"/>
      <c r="B64" s="67"/>
      <c r="C64" s="104"/>
      <c r="D64" s="104"/>
      <c r="E64" s="104"/>
    </row>
    <row r="65" spans="1:7" s="170" customFormat="1" ht="12.75">
      <c r="A65" s="89">
        <v>103</v>
      </c>
      <c r="B65" s="71" t="s">
        <v>191</v>
      </c>
      <c r="C65" s="90">
        <f>C67+C71+C76+C80+C84+C88+C92</f>
        <v>1160100000</v>
      </c>
      <c r="D65" s="90">
        <f>D67+D71+D76+D80+D84+D88+D92</f>
        <v>-122300000</v>
      </c>
      <c r="E65" s="90">
        <f>E67+E71+E76+E80+E84+E88+E92</f>
        <v>1037800000</v>
      </c>
      <c r="G65" s="244"/>
    </row>
    <row r="66" spans="1:5" s="215" customFormat="1" ht="11.25" customHeight="1">
      <c r="A66" s="81"/>
      <c r="B66" s="81"/>
      <c r="C66" s="82"/>
      <c r="D66" s="82"/>
      <c r="E66" s="82"/>
    </row>
    <row r="67" spans="1:5" s="170" customFormat="1" ht="12.75">
      <c r="A67" s="71" t="s">
        <v>179</v>
      </c>
      <c r="B67" s="116" t="s">
        <v>192</v>
      </c>
      <c r="C67" s="90">
        <f>C68+C69</f>
        <v>60700000</v>
      </c>
      <c r="D67" s="90">
        <f>D68+D69</f>
        <v>-13000000</v>
      </c>
      <c r="E67" s="90">
        <f>E68+E69</f>
        <v>47700000</v>
      </c>
    </row>
    <row r="68" spans="1:7" s="170" customFormat="1" ht="12.75">
      <c r="A68" s="216">
        <v>4111</v>
      </c>
      <c r="B68" s="75" t="s">
        <v>53</v>
      </c>
      <c r="C68" s="179">
        <v>10000000</v>
      </c>
      <c r="D68" s="179">
        <f>E68-C68</f>
        <v>-4000000</v>
      </c>
      <c r="E68" s="179">
        <v>6000000</v>
      </c>
      <c r="G68" s="244"/>
    </row>
    <row r="69" spans="1:7" s="170" customFormat="1" ht="12.75">
      <c r="A69" s="217">
        <v>4213</v>
      </c>
      <c r="B69" s="75" t="s">
        <v>20</v>
      </c>
      <c r="C69" s="179">
        <v>50700000</v>
      </c>
      <c r="D69" s="179">
        <f>E69-C69</f>
        <v>-9000000</v>
      </c>
      <c r="E69" s="179">
        <v>41700000</v>
      </c>
      <c r="G69" s="244"/>
    </row>
    <row r="70" spans="1:7" s="170" customFormat="1" ht="12.75">
      <c r="A70" s="217"/>
      <c r="B70" s="91"/>
      <c r="C70" s="129"/>
      <c r="D70" s="129"/>
      <c r="E70" s="129"/>
      <c r="G70" s="244"/>
    </row>
    <row r="71" spans="1:5" s="170" customFormat="1" ht="12.75">
      <c r="A71" s="71" t="s">
        <v>193</v>
      </c>
      <c r="B71" s="116" t="s">
        <v>194</v>
      </c>
      <c r="C71" s="131">
        <f>C72+C74+C73</f>
        <v>368350000</v>
      </c>
      <c r="D71" s="131">
        <f>D72+D74+D73</f>
        <v>-17300000</v>
      </c>
      <c r="E71" s="131">
        <f>E72+E74+E73</f>
        <v>351050000</v>
      </c>
    </row>
    <row r="72" spans="1:5" ht="12.75">
      <c r="A72" s="153">
        <v>4111</v>
      </c>
      <c r="B72" s="154" t="s">
        <v>53</v>
      </c>
      <c r="C72" s="210">
        <v>60000000</v>
      </c>
      <c r="D72" s="179">
        <f>E72-C72</f>
        <v>-15000000</v>
      </c>
      <c r="E72" s="210">
        <v>45000000</v>
      </c>
    </row>
    <row r="73" spans="1:7" ht="12.75">
      <c r="A73" s="157">
        <v>4213</v>
      </c>
      <c r="B73" s="154" t="s">
        <v>20</v>
      </c>
      <c r="C73" s="210">
        <v>275350000</v>
      </c>
      <c r="D73" s="179">
        <f>E73-C73</f>
        <v>-2300000</v>
      </c>
      <c r="E73" s="210">
        <v>273050000</v>
      </c>
      <c r="G73" s="169"/>
    </row>
    <row r="74" spans="1:7" ht="12.75">
      <c r="A74" s="157">
        <v>4213</v>
      </c>
      <c r="B74" s="161" t="s">
        <v>195</v>
      </c>
      <c r="C74" s="104">
        <v>33000000</v>
      </c>
      <c r="D74" s="179">
        <f>E74-C74</f>
        <v>0</v>
      </c>
      <c r="E74" s="104">
        <v>33000000</v>
      </c>
      <c r="G74" s="169"/>
    </row>
    <row r="75" spans="1:7" ht="12.75">
      <c r="A75" s="157"/>
      <c r="B75" s="161"/>
      <c r="C75" s="104"/>
      <c r="D75" s="104"/>
      <c r="E75" s="104"/>
      <c r="G75" s="169"/>
    </row>
    <row r="76" spans="1:5" s="170" customFormat="1" ht="12.75">
      <c r="A76" s="71" t="s">
        <v>196</v>
      </c>
      <c r="B76" s="116" t="s">
        <v>197</v>
      </c>
      <c r="C76" s="131">
        <f>C77+C78</f>
        <v>358290000</v>
      </c>
      <c r="D76" s="131">
        <f>D77+D78</f>
        <v>-38000000</v>
      </c>
      <c r="E76" s="131">
        <f>E77+E78</f>
        <v>320290000</v>
      </c>
    </row>
    <row r="77" spans="1:5" s="170" customFormat="1" ht="12.75">
      <c r="A77" s="216">
        <v>4111</v>
      </c>
      <c r="B77" s="75" t="s">
        <v>53</v>
      </c>
      <c r="C77" s="210">
        <v>40000000</v>
      </c>
      <c r="D77" s="179">
        <f>E77-C77</f>
        <v>-10000000</v>
      </c>
      <c r="E77" s="210">
        <v>30000000</v>
      </c>
    </row>
    <row r="78" spans="1:7" s="170" customFormat="1" ht="12.75">
      <c r="A78" s="217">
        <v>4213</v>
      </c>
      <c r="B78" s="75" t="s">
        <v>20</v>
      </c>
      <c r="C78" s="210">
        <v>318290000</v>
      </c>
      <c r="D78" s="179">
        <f>E78-C78</f>
        <v>-28000000</v>
      </c>
      <c r="E78" s="210">
        <v>290290000</v>
      </c>
      <c r="G78" s="244"/>
    </row>
    <row r="79" spans="1:7" s="170" customFormat="1" ht="12.75">
      <c r="A79" s="217"/>
      <c r="B79" s="91"/>
      <c r="C79" s="104"/>
      <c r="D79" s="104"/>
      <c r="E79" s="104"/>
      <c r="G79" s="244"/>
    </row>
    <row r="80" spans="1:7" s="170" customFormat="1" ht="12.75">
      <c r="A80" s="71" t="s">
        <v>198</v>
      </c>
      <c r="B80" s="116" t="s">
        <v>199</v>
      </c>
      <c r="C80" s="131">
        <f>C81+C82</f>
        <v>311810000</v>
      </c>
      <c r="D80" s="131">
        <f>D81+D82</f>
        <v>-25000000</v>
      </c>
      <c r="E80" s="131">
        <f>E81+E82</f>
        <v>286810000</v>
      </c>
      <c r="G80" s="244"/>
    </row>
    <row r="81" spans="1:5" ht="12.75">
      <c r="A81" s="153">
        <v>4111</v>
      </c>
      <c r="B81" s="154" t="s">
        <v>53</v>
      </c>
      <c r="C81" s="104">
        <v>20000000</v>
      </c>
      <c r="D81" s="179">
        <f>E81-C81</f>
        <v>-5000000</v>
      </c>
      <c r="E81" s="104">
        <v>15000000</v>
      </c>
    </row>
    <row r="82" spans="1:5" ht="12.75">
      <c r="A82" s="157">
        <v>4213</v>
      </c>
      <c r="B82" s="154" t="s">
        <v>20</v>
      </c>
      <c r="C82" s="104">
        <v>291810000</v>
      </c>
      <c r="D82" s="179">
        <f>E82-C82</f>
        <v>-20000000</v>
      </c>
      <c r="E82" s="104">
        <v>271810000</v>
      </c>
    </row>
    <row r="83" spans="1:5" ht="12.75">
      <c r="A83" s="157"/>
      <c r="B83" s="161"/>
      <c r="C83" s="104"/>
      <c r="D83" s="104"/>
      <c r="E83" s="104"/>
    </row>
    <row r="84" spans="1:5" s="170" customFormat="1" ht="12.75">
      <c r="A84" s="71" t="s">
        <v>200</v>
      </c>
      <c r="B84" s="116" t="s">
        <v>201</v>
      </c>
      <c r="C84" s="131">
        <f>C85+C86</f>
        <v>17000000</v>
      </c>
      <c r="D84" s="131">
        <f>D85+D86</f>
        <v>-5000000</v>
      </c>
      <c r="E84" s="131">
        <f>E85+E86</f>
        <v>12000000</v>
      </c>
    </row>
    <row r="85" spans="1:5" s="170" customFormat="1" ht="12.75">
      <c r="A85" s="216">
        <v>4111</v>
      </c>
      <c r="B85" s="75" t="s">
        <v>53</v>
      </c>
      <c r="C85" s="104">
        <v>2000000</v>
      </c>
      <c r="D85" s="179">
        <f>E85-C85</f>
        <v>0</v>
      </c>
      <c r="E85" s="104">
        <v>2000000</v>
      </c>
    </row>
    <row r="86" spans="1:5" s="170" customFormat="1" ht="12.75">
      <c r="A86" s="217">
        <v>4213</v>
      </c>
      <c r="B86" s="75" t="s">
        <v>20</v>
      </c>
      <c r="C86" s="104">
        <v>15000000</v>
      </c>
      <c r="D86" s="179">
        <f>E86-C86</f>
        <v>-5000000</v>
      </c>
      <c r="E86" s="104">
        <v>10000000</v>
      </c>
    </row>
    <row r="87" spans="1:5" s="170" customFormat="1" ht="12.75">
      <c r="A87" s="217"/>
      <c r="B87" s="91"/>
      <c r="C87" s="104"/>
      <c r="D87" s="104"/>
      <c r="E87" s="104"/>
    </row>
    <row r="88" spans="1:5" s="170" customFormat="1" ht="12.75">
      <c r="A88" s="71" t="s">
        <v>202</v>
      </c>
      <c r="B88" s="116" t="s">
        <v>203</v>
      </c>
      <c r="C88" s="131">
        <f>C89+C90</f>
        <v>13000000</v>
      </c>
      <c r="D88" s="131">
        <f>D89+D90</f>
        <v>-8000000</v>
      </c>
      <c r="E88" s="131">
        <f>E89+E90</f>
        <v>5000000</v>
      </c>
    </row>
    <row r="89" spans="1:5" s="170" customFormat="1" ht="12.75">
      <c r="A89" s="216">
        <v>4111</v>
      </c>
      <c r="B89" s="75" t="s">
        <v>53</v>
      </c>
      <c r="C89" s="104">
        <v>1000000</v>
      </c>
      <c r="D89" s="179">
        <f>E89-C89</f>
        <v>0</v>
      </c>
      <c r="E89" s="104">
        <v>1000000</v>
      </c>
    </row>
    <row r="90" spans="1:5" s="170" customFormat="1" ht="12.75">
      <c r="A90" s="217">
        <v>4213</v>
      </c>
      <c r="B90" s="75" t="s">
        <v>20</v>
      </c>
      <c r="C90" s="104">
        <v>12000000</v>
      </c>
      <c r="D90" s="179">
        <f>E90-C90</f>
        <v>-8000000</v>
      </c>
      <c r="E90" s="104">
        <v>4000000</v>
      </c>
    </row>
    <row r="91" spans="1:5" s="170" customFormat="1" ht="12.75">
      <c r="A91" s="217"/>
      <c r="B91" s="91"/>
      <c r="C91" s="104"/>
      <c r="D91" s="104"/>
      <c r="E91" s="104"/>
    </row>
    <row r="92" spans="1:5" s="170" customFormat="1" ht="12.75">
      <c r="A92" s="71" t="s">
        <v>204</v>
      </c>
      <c r="B92" s="116" t="s">
        <v>205</v>
      </c>
      <c r="C92" s="131">
        <f>C93+C94</f>
        <v>30950000</v>
      </c>
      <c r="D92" s="131">
        <f>D93+D94</f>
        <v>-16000000</v>
      </c>
      <c r="E92" s="131">
        <f>E93+E94</f>
        <v>14950000</v>
      </c>
    </row>
    <row r="93" spans="1:5" ht="12.75">
      <c r="A93" s="153">
        <v>4111</v>
      </c>
      <c r="B93" s="154" t="s">
        <v>53</v>
      </c>
      <c r="C93" s="104">
        <v>17000000</v>
      </c>
      <c r="D93" s="179">
        <f>E93-C93</f>
        <v>-16000000</v>
      </c>
      <c r="E93" s="104">
        <v>1000000</v>
      </c>
    </row>
    <row r="94" spans="1:5" ht="12.75">
      <c r="A94" s="157">
        <v>4213</v>
      </c>
      <c r="B94" s="154" t="s">
        <v>20</v>
      </c>
      <c r="C94" s="104">
        <v>13950000</v>
      </c>
      <c r="D94" s="179">
        <f>E94-C94</f>
        <v>0</v>
      </c>
      <c r="E94" s="104">
        <v>13950000</v>
      </c>
    </row>
    <row r="95" spans="1:5" ht="12.75">
      <c r="A95" s="177"/>
      <c r="B95" s="178"/>
      <c r="C95" s="179"/>
      <c r="D95" s="179"/>
      <c r="E95" s="179"/>
    </row>
    <row r="96" spans="1:5" s="170" customFormat="1" ht="12.75">
      <c r="A96" s="89">
        <v>104</v>
      </c>
      <c r="B96" s="289" t="s">
        <v>206</v>
      </c>
      <c r="C96" s="131">
        <f>C98+C101+C104+C107</f>
        <v>736000000</v>
      </c>
      <c r="D96" s="131">
        <f>D98+D101+D104+D107</f>
        <v>-103300000</v>
      </c>
      <c r="E96" s="131">
        <f>E98+E101+E104+E107</f>
        <v>632700000</v>
      </c>
    </row>
    <row r="97" spans="2:5" ht="12.75">
      <c r="B97" s="268"/>
      <c r="C97" s="104"/>
      <c r="D97" s="104"/>
      <c r="E97" s="104"/>
    </row>
    <row r="98" spans="1:5" ht="12.75">
      <c r="A98" s="164" t="s">
        <v>207</v>
      </c>
      <c r="B98" s="12" t="s">
        <v>208</v>
      </c>
      <c r="C98" s="211">
        <f>C99</f>
        <v>400000000</v>
      </c>
      <c r="D98" s="211">
        <f>D99</f>
        <v>-100000000</v>
      </c>
      <c r="E98" s="180">
        <f>E99</f>
        <v>300000000</v>
      </c>
    </row>
    <row r="99" spans="1:5" ht="12.75">
      <c r="A99" s="177">
        <v>3232</v>
      </c>
      <c r="B99" s="178" t="s">
        <v>11</v>
      </c>
      <c r="C99" s="179">
        <f>'rashodi-opći dio'!F26</f>
        <v>400000000</v>
      </c>
      <c r="D99" s="179">
        <f>'rashodi-opći dio'!G26</f>
        <v>-100000000</v>
      </c>
      <c r="E99" s="174">
        <f>'rashodi-opći dio'!H26</f>
        <v>300000000</v>
      </c>
    </row>
    <row r="100" spans="3:5" ht="12.75">
      <c r="C100" s="129"/>
      <c r="D100" s="129"/>
      <c r="E100" s="129"/>
    </row>
    <row r="101" spans="1:5" ht="12.75">
      <c r="A101" s="164" t="s">
        <v>209</v>
      </c>
      <c r="B101" s="12" t="s">
        <v>210</v>
      </c>
      <c r="C101" s="180">
        <f>C102</f>
        <v>160000000</v>
      </c>
      <c r="D101" s="180">
        <f>D102</f>
        <v>0</v>
      </c>
      <c r="E101" s="180">
        <f>E102</f>
        <v>160000000</v>
      </c>
    </row>
    <row r="102" spans="1:5" ht="12.75">
      <c r="A102" s="177">
        <v>3232</v>
      </c>
      <c r="B102" s="178" t="s">
        <v>11</v>
      </c>
      <c r="C102" s="179">
        <f>'rashodi-opći dio'!F28</f>
        <v>160000000</v>
      </c>
      <c r="D102" s="179">
        <f>'rashodi-opći dio'!G28</f>
        <v>0</v>
      </c>
      <c r="E102" s="174">
        <f>'rashodi-opći dio'!H28</f>
        <v>160000000</v>
      </c>
    </row>
    <row r="103" spans="1:5" ht="12.75">
      <c r="A103" s="161"/>
      <c r="B103" s="175"/>
      <c r="C103" s="129"/>
      <c r="D103" s="129"/>
      <c r="E103" s="129"/>
    </row>
    <row r="104" spans="1:5" ht="12.75">
      <c r="A104" s="164" t="s">
        <v>211</v>
      </c>
      <c r="B104" s="12" t="s">
        <v>212</v>
      </c>
      <c r="C104" s="180">
        <f>C105</f>
        <v>170000000</v>
      </c>
      <c r="D104" s="180">
        <f>D105</f>
        <v>0</v>
      </c>
      <c r="E104" s="180">
        <f>E105</f>
        <v>170000000</v>
      </c>
    </row>
    <row r="105" spans="1:5" ht="12.75">
      <c r="A105" s="177">
        <v>3232</v>
      </c>
      <c r="B105" s="178" t="s">
        <v>11</v>
      </c>
      <c r="C105" s="179">
        <f>'rashodi-opći dio'!F29</f>
        <v>170000000</v>
      </c>
      <c r="D105" s="179">
        <f>'rashodi-opći dio'!G29</f>
        <v>0</v>
      </c>
      <c r="E105" s="174">
        <f>'rashodi-opći dio'!H29</f>
        <v>170000000</v>
      </c>
    </row>
    <row r="106" spans="1:5" ht="12.75">
      <c r="A106" s="177"/>
      <c r="B106" s="178"/>
      <c r="C106" s="180"/>
      <c r="D106" s="180"/>
      <c r="E106" s="180"/>
    </row>
    <row r="107" spans="1:5" ht="12.75">
      <c r="A107" s="164" t="s">
        <v>213</v>
      </c>
      <c r="B107" s="12" t="s">
        <v>214</v>
      </c>
      <c r="C107" s="180">
        <f>C108</f>
        <v>6000000</v>
      </c>
      <c r="D107" s="180">
        <f>D108</f>
        <v>-3300000</v>
      </c>
      <c r="E107" s="180">
        <f>E108</f>
        <v>2700000</v>
      </c>
    </row>
    <row r="108" spans="1:5" ht="12.75">
      <c r="A108" s="181">
        <v>3237</v>
      </c>
      <c r="B108" s="92" t="s">
        <v>116</v>
      </c>
      <c r="C108" s="179">
        <f>'rashodi-opći dio'!F36</f>
        <v>6000000</v>
      </c>
      <c r="D108" s="179">
        <f>'rashodi-opći dio'!G36</f>
        <v>-3300000</v>
      </c>
      <c r="E108" s="179">
        <f>'rashodi-opći dio'!H36</f>
        <v>2700000</v>
      </c>
    </row>
    <row r="109" spans="3:5" ht="12.75">
      <c r="C109" s="129"/>
      <c r="D109" s="129"/>
      <c r="E109" s="129"/>
    </row>
    <row r="110" spans="1:5" s="170" customFormat="1" ht="12.75">
      <c r="A110" s="89">
        <v>105</v>
      </c>
      <c r="B110" s="71" t="s">
        <v>245</v>
      </c>
      <c r="C110" s="90">
        <f>C112+C115</f>
        <v>240000000</v>
      </c>
      <c r="D110" s="90">
        <f>D112+D115</f>
        <v>0</v>
      </c>
      <c r="E110" s="90">
        <f>E112+E115</f>
        <v>240000000</v>
      </c>
    </row>
    <row r="111" spans="1:5" s="170" customFormat="1" ht="10.5" customHeight="1">
      <c r="A111" s="89"/>
      <c r="B111" s="71"/>
      <c r="C111" s="131"/>
      <c r="D111" s="131"/>
      <c r="E111" s="131"/>
    </row>
    <row r="112" spans="1:5" s="170" customFormat="1" ht="12.75">
      <c r="A112" s="227" t="s">
        <v>244</v>
      </c>
      <c r="B112" s="71" t="s">
        <v>215</v>
      </c>
      <c r="C112" s="90">
        <f>C113</f>
        <v>240000000</v>
      </c>
      <c r="D112" s="90">
        <f>D113</f>
        <v>0</v>
      </c>
      <c r="E112" s="90">
        <f>E113</f>
        <v>240000000</v>
      </c>
    </row>
    <row r="113" spans="1:5" ht="12.75">
      <c r="A113" s="153">
        <v>3821</v>
      </c>
      <c r="B113" s="156" t="s">
        <v>216</v>
      </c>
      <c r="C113" s="210">
        <f>'rashodi-opći dio'!F64</f>
        <v>240000000</v>
      </c>
      <c r="D113" s="210">
        <f>'rashodi-opći dio'!G64</f>
        <v>0</v>
      </c>
      <c r="E113" s="176">
        <f>'rashodi-opći dio'!H64</f>
        <v>240000000</v>
      </c>
    </row>
    <row r="114" spans="1:5" ht="12.75">
      <c r="A114" s="153"/>
      <c r="B114" s="156"/>
      <c r="C114" s="210"/>
      <c r="D114" s="210"/>
      <c r="E114" s="176"/>
    </row>
    <row r="115" spans="1:5" s="170" customFormat="1" ht="12.75" hidden="1">
      <c r="A115" s="227" t="s">
        <v>246</v>
      </c>
      <c r="B115" s="228" t="s">
        <v>247</v>
      </c>
      <c r="C115" s="131">
        <f>C116</f>
        <v>0</v>
      </c>
      <c r="D115" s="131">
        <f>D116</f>
        <v>0</v>
      </c>
      <c r="E115" s="131">
        <f>E116</f>
        <v>0</v>
      </c>
    </row>
    <row r="116" spans="1:5" ht="12.75" hidden="1">
      <c r="A116" s="225">
        <v>3632</v>
      </c>
      <c r="B116" s="226" t="s">
        <v>242</v>
      </c>
      <c r="C116" s="179">
        <f>'rashodi-opći dio'!F60</f>
        <v>0</v>
      </c>
      <c r="D116" s="179">
        <f>'rashodi-opći dio'!G60</f>
        <v>0</v>
      </c>
      <c r="E116" s="174">
        <f>'rashodi-opći dio'!H60</f>
        <v>0</v>
      </c>
    </row>
    <row r="117" spans="1:5" ht="12.75">
      <c r="A117" s="182"/>
      <c r="C117" s="104"/>
      <c r="D117" s="104"/>
      <c r="E117" s="155"/>
    </row>
    <row r="118" spans="1:5" ht="12.75">
      <c r="A118" s="185"/>
      <c r="B118" s="186"/>
      <c r="C118" s="212"/>
      <c r="D118" s="212"/>
      <c r="E118" s="212"/>
    </row>
    <row r="119" spans="1:5" ht="12.75">
      <c r="A119" s="183"/>
      <c r="B119" s="183"/>
      <c r="C119" s="213"/>
      <c r="D119" s="213"/>
      <c r="E119" s="213"/>
    </row>
    <row r="120" spans="1:5" ht="12.75">
      <c r="A120" s="187"/>
      <c r="B120" s="186"/>
      <c r="C120" s="188"/>
      <c r="D120" s="188"/>
      <c r="E120" s="188"/>
    </row>
    <row r="121" ht="12.75">
      <c r="A121" s="182"/>
    </row>
    <row r="122" spans="2:5" ht="12.75">
      <c r="B122" s="183"/>
      <c r="C122" s="184"/>
      <c r="D122" s="184"/>
      <c r="E122" s="184"/>
    </row>
    <row r="123" ht="12.75">
      <c r="A123" s="182"/>
    </row>
    <row r="124" spans="2:5" ht="12.75">
      <c r="B124" s="189"/>
      <c r="C124" s="191"/>
      <c r="D124" s="191"/>
      <c r="E124" s="191"/>
    </row>
    <row r="125" spans="2:5" ht="12.75">
      <c r="B125" s="189"/>
      <c r="C125" s="191"/>
      <c r="D125" s="191"/>
      <c r="E125" s="191"/>
    </row>
    <row r="126" spans="2:5" ht="12.75">
      <c r="B126" s="189"/>
      <c r="C126" s="191"/>
      <c r="D126" s="191"/>
      <c r="E126" s="191"/>
    </row>
    <row r="127" spans="1:5" ht="12.75">
      <c r="A127" s="183"/>
      <c r="B127" s="192"/>
      <c r="C127" s="17"/>
      <c r="D127" s="17"/>
      <c r="E127" s="17"/>
    </row>
    <row r="128" spans="1:2" ht="12.75">
      <c r="A128" s="193"/>
      <c r="B128" s="189"/>
    </row>
    <row r="129" spans="1:5" ht="12.75">
      <c r="A129" s="192"/>
      <c r="B129" s="183"/>
      <c r="C129" s="188"/>
      <c r="D129" s="188"/>
      <c r="E129" s="194"/>
    </row>
    <row r="130" spans="1:5" ht="12.75">
      <c r="A130" s="182"/>
      <c r="E130" s="188"/>
    </row>
    <row r="131" spans="2:5" ht="12.75">
      <c r="B131" s="183"/>
      <c r="C131" s="184"/>
      <c r="D131" s="184"/>
      <c r="E131" s="188"/>
    </row>
    <row r="132" ht="12.75">
      <c r="A132" s="182"/>
    </row>
    <row r="133" spans="2:5" ht="12.75">
      <c r="B133" s="183"/>
      <c r="C133" s="184"/>
      <c r="D133" s="184"/>
      <c r="E133" s="184"/>
    </row>
    <row r="134" ht="12.75">
      <c r="A134" s="183"/>
    </row>
    <row r="135" spans="1:2" ht="12.75">
      <c r="A135" s="193"/>
      <c r="B135" s="189"/>
    </row>
    <row r="136" spans="2:5" ht="12.75">
      <c r="B136" s="193"/>
      <c r="C136" s="195"/>
      <c r="D136" s="195"/>
      <c r="E136" s="191"/>
    </row>
    <row r="137" spans="1:5" ht="12.75">
      <c r="A137" s="182"/>
      <c r="B137" s="193"/>
      <c r="C137" s="195"/>
      <c r="D137" s="195"/>
      <c r="E137" s="191"/>
    </row>
    <row r="139" spans="1:5" ht="12.75">
      <c r="A139" s="182"/>
      <c r="B139" s="183"/>
      <c r="C139" s="184"/>
      <c r="D139" s="184"/>
      <c r="E139" s="184"/>
    </row>
    <row r="141" spans="1:5" ht="12.75">
      <c r="A141" s="183"/>
      <c r="B141" s="183"/>
      <c r="C141" s="184"/>
      <c r="D141" s="184"/>
      <c r="E141" s="184"/>
    </row>
    <row r="142" ht="12.75">
      <c r="A142" s="193"/>
    </row>
    <row r="143" ht="12.75">
      <c r="B143" s="189"/>
    </row>
    <row r="144" spans="1:5" ht="12.75">
      <c r="A144" s="182"/>
      <c r="B144" s="193"/>
      <c r="C144" s="195"/>
      <c r="D144" s="195"/>
      <c r="E144" s="191"/>
    </row>
    <row r="146" spans="1:5" ht="12.75">
      <c r="A146" s="182"/>
      <c r="B146" s="183"/>
      <c r="C146" s="184"/>
      <c r="D146" s="184"/>
      <c r="E146" s="184"/>
    </row>
    <row r="148" spans="1:5" ht="12.75">
      <c r="A148" s="183"/>
      <c r="B148" s="183"/>
      <c r="C148" s="184"/>
      <c r="D148" s="184"/>
      <c r="E148" s="184"/>
    </row>
    <row r="149" ht="12.75">
      <c r="A149" s="193"/>
    </row>
    <row r="150" ht="12.75">
      <c r="B150" s="189"/>
    </row>
    <row r="151" spans="1:5" ht="12.75">
      <c r="A151" s="182"/>
      <c r="B151" s="193"/>
      <c r="C151" s="195"/>
      <c r="D151" s="195"/>
      <c r="E151" s="191"/>
    </row>
    <row r="153" spans="1:5" ht="12.75">
      <c r="A153" s="182"/>
      <c r="B153" s="183"/>
      <c r="C153" s="184"/>
      <c r="D153" s="184"/>
      <c r="E153" s="184"/>
    </row>
    <row r="155" spans="1:5" ht="12.75">
      <c r="A155" s="182"/>
      <c r="B155" s="183"/>
      <c r="C155" s="184"/>
      <c r="D155" s="184"/>
      <c r="E155" s="184"/>
    </row>
    <row r="157" spans="1:2" ht="12.75">
      <c r="A157" s="182"/>
      <c r="B157" s="189"/>
    </row>
    <row r="158" spans="2:5" ht="12.75">
      <c r="B158" s="193"/>
      <c r="C158" s="195"/>
      <c r="D158" s="195"/>
      <c r="E158" s="191"/>
    </row>
    <row r="160" spans="1:5" ht="12.75">
      <c r="A160" s="196"/>
      <c r="B160" s="183"/>
      <c r="C160" s="184"/>
      <c r="D160" s="184"/>
      <c r="E160" s="184"/>
    </row>
    <row r="162" spans="1:5" ht="12.75">
      <c r="A162" s="196"/>
      <c r="B162" s="183"/>
      <c r="C162" s="184"/>
      <c r="D162" s="184"/>
      <c r="E162" s="184"/>
    </row>
    <row r="164" spans="1:2" ht="12.75">
      <c r="A164" s="196"/>
      <c r="B164" s="189"/>
    </row>
    <row r="165" spans="1:5" ht="12.75">
      <c r="A165" s="193"/>
      <c r="B165" s="193"/>
      <c r="C165" s="195"/>
      <c r="D165" s="195"/>
      <c r="E165" s="191"/>
    </row>
    <row r="167" spans="1:5" ht="12.75">
      <c r="A167" s="182"/>
      <c r="B167" s="183"/>
      <c r="C167" s="184"/>
      <c r="D167" s="184"/>
      <c r="E167" s="184"/>
    </row>
    <row r="168" ht="12.75">
      <c r="E168" s="184"/>
    </row>
    <row r="169" spans="1:5" ht="12.75">
      <c r="A169" s="196"/>
      <c r="B169" s="183"/>
      <c r="C169" s="184"/>
      <c r="D169" s="184"/>
      <c r="E169" s="184"/>
    </row>
    <row r="170" ht="12.75">
      <c r="A170" s="193"/>
    </row>
    <row r="171" ht="12.75">
      <c r="B171" s="189"/>
    </row>
    <row r="172" spans="1:5" ht="12.75">
      <c r="A172" s="182"/>
      <c r="B172" s="193"/>
      <c r="C172" s="195"/>
      <c r="D172" s="195"/>
      <c r="E172" s="191"/>
    </row>
    <row r="174" spans="1:5" ht="12.75">
      <c r="A174" s="182"/>
      <c r="B174" s="183"/>
      <c r="C174" s="184"/>
      <c r="D174" s="184"/>
      <c r="E174" s="184"/>
    </row>
    <row r="176" spans="1:5" ht="12.75">
      <c r="A176" s="182"/>
      <c r="B176" s="183"/>
      <c r="C176" s="184"/>
      <c r="D176" s="184"/>
      <c r="E176" s="184"/>
    </row>
    <row r="178" ht="12.75">
      <c r="B178" s="189"/>
    </row>
    <row r="179" spans="1:5" ht="12.75">
      <c r="A179" s="196"/>
      <c r="B179" s="193"/>
      <c r="C179" s="195"/>
      <c r="D179" s="195"/>
      <c r="E179" s="191"/>
    </row>
    <row r="181" spans="1:5" ht="12.75">
      <c r="A181" s="197"/>
      <c r="B181" s="183"/>
      <c r="C181" s="184"/>
      <c r="D181" s="184"/>
      <c r="E181" s="184"/>
    </row>
    <row r="183" spans="1:5" ht="12.75">
      <c r="A183" s="197"/>
      <c r="B183" s="183"/>
      <c r="C183" s="184"/>
      <c r="D183" s="184"/>
      <c r="E183" s="184"/>
    </row>
    <row r="184" ht="12.75">
      <c r="A184" s="198"/>
    </row>
    <row r="185" spans="1:2" ht="12.75">
      <c r="A185" s="193"/>
      <c r="B185" s="189"/>
    </row>
    <row r="186" spans="1:5" ht="12.75">
      <c r="A186" s="182"/>
      <c r="B186" s="193"/>
      <c r="C186" s="195"/>
      <c r="D186" s="195"/>
      <c r="E186" s="191"/>
    </row>
    <row r="187" ht="12.75">
      <c r="A187" s="193"/>
    </row>
    <row r="188" spans="1:5" ht="12.75">
      <c r="A188" s="197"/>
      <c r="B188" s="183"/>
      <c r="C188" s="184"/>
      <c r="D188" s="184"/>
      <c r="E188" s="184"/>
    </row>
    <row r="189" ht="12.75">
      <c r="A189" s="198"/>
    </row>
    <row r="190" spans="1:5" ht="12.75">
      <c r="A190" s="198"/>
      <c r="B190" s="183"/>
      <c r="C190" s="184"/>
      <c r="D190" s="184"/>
      <c r="E190" s="184"/>
    </row>
    <row r="191" ht="12.75">
      <c r="A191" s="182"/>
    </row>
    <row r="192" ht="12.75">
      <c r="B192" s="189"/>
    </row>
    <row r="193" spans="1:5" ht="12.75">
      <c r="A193" s="198"/>
      <c r="B193" s="193"/>
      <c r="C193" s="195"/>
      <c r="D193" s="195"/>
      <c r="E193" s="191"/>
    </row>
    <row r="194" spans="1:5" ht="12.75">
      <c r="A194" s="199"/>
      <c r="B194" s="193"/>
      <c r="C194" s="195"/>
      <c r="D194" s="195"/>
      <c r="E194" s="191"/>
    </row>
    <row r="195" spans="1:5" ht="12.75">
      <c r="A195" s="200"/>
      <c r="B195" s="183"/>
      <c r="C195" s="184"/>
      <c r="D195" s="184"/>
      <c r="E195" s="184"/>
    </row>
    <row r="197" spans="1:5" ht="12.75">
      <c r="A197" s="182"/>
      <c r="B197" s="183"/>
      <c r="C197" s="184"/>
      <c r="D197" s="184"/>
      <c r="E197" s="184"/>
    </row>
    <row r="198" ht="12.75">
      <c r="A198" s="198"/>
    </row>
    <row r="199" spans="1:2" ht="12.75">
      <c r="A199" s="199"/>
      <c r="B199" s="189"/>
    </row>
    <row r="200" spans="1:5" ht="12.75">
      <c r="A200" s="201"/>
      <c r="B200" s="193"/>
      <c r="C200" s="195"/>
      <c r="D200" s="195"/>
      <c r="E200" s="191"/>
    </row>
    <row r="201" spans="1:5" ht="12.75">
      <c r="A201" s="201"/>
      <c r="B201" s="193"/>
      <c r="C201" s="195"/>
      <c r="D201" s="195"/>
      <c r="E201" s="191"/>
    </row>
    <row r="202" ht="12.75">
      <c r="A202" s="182"/>
    </row>
    <row r="203" spans="1:5" ht="12.75">
      <c r="A203" s="198"/>
      <c r="B203" s="183"/>
      <c r="C203" s="184"/>
      <c r="D203" s="184"/>
      <c r="E203" s="184"/>
    </row>
    <row r="204" ht="12.75">
      <c r="A204" s="199"/>
    </row>
    <row r="205" spans="1:5" ht="12.75">
      <c r="A205" s="201"/>
      <c r="B205" s="183"/>
      <c r="C205" s="184"/>
      <c r="D205" s="184"/>
      <c r="E205" s="184"/>
    </row>
    <row r="206" ht="12.75">
      <c r="A206" s="201"/>
    </row>
    <row r="207" spans="1:2" ht="12.75">
      <c r="A207" s="182"/>
      <c r="B207" s="189"/>
    </row>
    <row r="208" spans="1:5" ht="12.75">
      <c r="A208" s="198"/>
      <c r="B208" s="193"/>
      <c r="C208" s="195"/>
      <c r="D208" s="195"/>
      <c r="E208" s="191"/>
    </row>
    <row r="209" ht="12.75">
      <c r="A209" s="199"/>
    </row>
    <row r="210" spans="1:5" ht="12.75">
      <c r="A210" s="201"/>
      <c r="B210" s="183"/>
      <c r="C210" s="184"/>
      <c r="D210" s="184"/>
      <c r="E210" s="184"/>
    </row>
    <row r="211" ht="12.75">
      <c r="A211" s="199"/>
    </row>
    <row r="212" spans="1:5" ht="12.75">
      <c r="A212" s="182"/>
      <c r="B212" s="183"/>
      <c r="C212" s="184"/>
      <c r="D212" s="184"/>
      <c r="E212" s="184"/>
    </row>
    <row r="213" ht="12.75">
      <c r="A213" s="199"/>
    </row>
    <row r="214" spans="1:2" ht="12.75">
      <c r="A214" s="199"/>
      <c r="B214" s="189"/>
    </row>
    <row r="215" spans="1:5" ht="12.75">
      <c r="A215" s="201"/>
      <c r="B215" s="193"/>
      <c r="C215" s="195"/>
      <c r="D215" s="195"/>
      <c r="E215" s="191"/>
    </row>
    <row r="216" ht="12.75">
      <c r="A216" s="199"/>
    </row>
    <row r="217" spans="1:5" ht="12.75">
      <c r="A217" s="199"/>
      <c r="B217" s="183"/>
      <c r="C217" s="184"/>
      <c r="D217" s="184"/>
      <c r="E217" s="184"/>
    </row>
    <row r="218" ht="12.75">
      <c r="A218" s="201"/>
    </row>
    <row r="219" spans="1:5" ht="12.75">
      <c r="A219" s="199"/>
      <c r="B219" s="183"/>
      <c r="C219" s="184"/>
      <c r="D219" s="184"/>
      <c r="E219" s="184"/>
    </row>
    <row r="220" ht="12.75">
      <c r="A220" s="199"/>
    </row>
    <row r="221" spans="1:2" ht="12.75">
      <c r="A221" s="201"/>
      <c r="B221" s="189"/>
    </row>
    <row r="222" spans="1:5" ht="12.75">
      <c r="A222" s="201"/>
      <c r="B222" s="193"/>
      <c r="C222" s="195"/>
      <c r="D222" s="195"/>
      <c r="E222" s="191"/>
    </row>
    <row r="223" ht="12.75">
      <c r="A223" s="201"/>
    </row>
    <row r="224" spans="1:5" ht="12.75">
      <c r="A224" s="199"/>
      <c r="B224" s="183"/>
      <c r="C224" s="184"/>
      <c r="D224" s="184"/>
      <c r="E224" s="184"/>
    </row>
    <row r="225" spans="1:5" ht="12.75">
      <c r="A225" s="199"/>
      <c r="E225" s="184"/>
    </row>
    <row r="226" spans="1:5" ht="12.75">
      <c r="A226" s="201"/>
      <c r="B226" s="183"/>
      <c r="C226" s="184"/>
      <c r="D226" s="184"/>
      <c r="E226" s="184"/>
    </row>
    <row r="227" ht="12.75">
      <c r="A227" s="199"/>
    </row>
    <row r="228" spans="1:2" ht="12.75">
      <c r="A228" s="199"/>
      <c r="B228" s="189"/>
    </row>
    <row r="229" spans="1:5" ht="12.75">
      <c r="A229" s="201"/>
      <c r="B229" s="193"/>
      <c r="C229" s="195"/>
      <c r="D229" s="195"/>
      <c r="E229" s="191"/>
    </row>
    <row r="230" ht="12.75">
      <c r="A230" s="199"/>
    </row>
    <row r="231" spans="1:5" ht="12.75">
      <c r="A231" s="199"/>
      <c r="B231" s="183"/>
      <c r="C231" s="184"/>
      <c r="D231" s="184"/>
      <c r="E231" s="184"/>
    </row>
    <row r="232" ht="12.75">
      <c r="A232" s="201"/>
    </row>
    <row r="233" spans="1:5" ht="12.75">
      <c r="A233" s="199"/>
      <c r="B233" s="183"/>
      <c r="C233" s="184"/>
      <c r="D233" s="184"/>
      <c r="E233" s="184"/>
    </row>
    <row r="234" ht="12.75">
      <c r="A234" s="199"/>
    </row>
    <row r="235" spans="1:2" ht="12.75">
      <c r="A235" s="201"/>
      <c r="B235" s="189"/>
    </row>
    <row r="236" spans="1:5" ht="12.75">
      <c r="A236" s="199"/>
      <c r="B236" s="193"/>
      <c r="C236" s="195"/>
      <c r="D236" s="195"/>
      <c r="E236" s="191"/>
    </row>
    <row r="237" ht="12.75">
      <c r="A237" s="199"/>
    </row>
    <row r="238" spans="1:5" ht="12.75">
      <c r="A238" s="201"/>
      <c r="B238" s="183"/>
      <c r="C238" s="184"/>
      <c r="D238" s="184"/>
      <c r="E238" s="184"/>
    </row>
    <row r="239" ht="12.75">
      <c r="A239" s="199"/>
    </row>
    <row r="240" spans="1:5" ht="12.75">
      <c r="A240" s="199"/>
      <c r="B240" s="183"/>
      <c r="C240" s="184"/>
      <c r="D240" s="184"/>
      <c r="E240" s="184"/>
    </row>
    <row r="241" ht="12.75">
      <c r="A241" s="201"/>
    </row>
    <row r="242" spans="1:2" ht="12.75">
      <c r="A242" s="199"/>
      <c r="B242" s="189"/>
    </row>
    <row r="243" spans="1:5" ht="12.75">
      <c r="A243" s="199"/>
      <c r="B243" s="193"/>
      <c r="C243" s="195"/>
      <c r="D243" s="195"/>
      <c r="E243" s="191"/>
    </row>
    <row r="244" ht="12.75">
      <c r="A244" s="201"/>
    </row>
    <row r="245" spans="1:5" ht="12.75">
      <c r="A245" s="199"/>
      <c r="B245" s="183"/>
      <c r="C245" s="184"/>
      <c r="D245" s="184"/>
      <c r="E245" s="184"/>
    </row>
    <row r="246" ht="12.75">
      <c r="A246" s="199"/>
    </row>
    <row r="247" spans="1:5" ht="12.75">
      <c r="A247" s="201"/>
      <c r="B247" s="183"/>
      <c r="C247" s="184"/>
      <c r="D247" s="184"/>
      <c r="E247" s="184"/>
    </row>
    <row r="248" ht="12.75">
      <c r="A248" s="199"/>
    </row>
    <row r="249" spans="1:2" ht="12.75">
      <c r="A249" s="199"/>
      <c r="B249" s="189"/>
    </row>
    <row r="250" spans="1:5" ht="12.75">
      <c r="A250" s="201"/>
      <c r="B250" s="193"/>
      <c r="C250" s="195"/>
      <c r="D250" s="195"/>
      <c r="E250" s="191"/>
    </row>
    <row r="251" ht="12.75">
      <c r="A251" s="199"/>
    </row>
    <row r="252" spans="1:5" ht="12.75">
      <c r="A252" s="199"/>
      <c r="B252" s="183"/>
      <c r="C252" s="184"/>
      <c r="D252" s="184"/>
      <c r="E252" s="184"/>
    </row>
    <row r="253" ht="12.75">
      <c r="A253" s="201"/>
    </row>
    <row r="254" spans="2:5" ht="12.75">
      <c r="B254" s="183"/>
      <c r="C254" s="184"/>
      <c r="D254" s="184"/>
      <c r="E254" s="184"/>
    </row>
    <row r="255" ht="12.75">
      <c r="A255" s="199"/>
    </row>
    <row r="256" spans="1:2" ht="12.75">
      <c r="A256" s="201"/>
      <c r="B256" s="189"/>
    </row>
    <row r="257" spans="1:5" ht="12.75">
      <c r="A257" s="201"/>
      <c r="B257" s="193"/>
      <c r="C257" s="195"/>
      <c r="D257" s="195"/>
      <c r="E257" s="191"/>
    </row>
    <row r="258" ht="12.75">
      <c r="A258" s="199"/>
    </row>
    <row r="259" spans="1:5" ht="12.75">
      <c r="A259" s="201"/>
      <c r="B259" s="183"/>
      <c r="C259" s="184"/>
      <c r="D259" s="184"/>
      <c r="E259" s="184"/>
    </row>
    <row r="260" ht="12.75">
      <c r="A260" s="201"/>
    </row>
    <row r="261" spans="1:5" ht="12.75">
      <c r="A261" s="182"/>
      <c r="B261" s="183"/>
      <c r="C261" s="184"/>
      <c r="D261" s="184"/>
      <c r="E261" s="184"/>
    </row>
    <row r="262" spans="1:5" ht="12.75">
      <c r="A262" s="201"/>
      <c r="B262" s="183"/>
      <c r="C262" s="184"/>
      <c r="D262" s="184"/>
      <c r="E262" s="184"/>
    </row>
    <row r="263" spans="1:5" ht="12.75">
      <c r="A263" s="199"/>
      <c r="B263" s="202"/>
      <c r="C263" s="184"/>
      <c r="D263" s="184"/>
      <c r="E263" s="184"/>
    </row>
    <row r="264" spans="1:5" ht="12.75">
      <c r="A264" s="199"/>
      <c r="B264" s="193"/>
      <c r="C264" s="195"/>
      <c r="D264" s="195"/>
      <c r="E264" s="191"/>
    </row>
    <row r="265" ht="12.75">
      <c r="A265" s="199"/>
    </row>
    <row r="266" spans="1:5" ht="12.75">
      <c r="A266" s="199"/>
      <c r="B266" s="199"/>
      <c r="C266" s="184"/>
      <c r="D266" s="184"/>
      <c r="E266" s="184"/>
    </row>
    <row r="267" ht="12.75">
      <c r="A267" s="201"/>
    </row>
    <row r="268" spans="1:5" ht="12.75">
      <c r="A268" s="199"/>
      <c r="B268" s="199"/>
      <c r="C268" s="184"/>
      <c r="D268" s="184"/>
      <c r="E268" s="184"/>
    </row>
    <row r="269" ht="12.75">
      <c r="A269" s="199"/>
    </row>
    <row r="270" spans="1:2" ht="12.75">
      <c r="A270" s="201"/>
      <c r="B270" s="189"/>
    </row>
    <row r="271" spans="1:5" ht="12.75">
      <c r="A271" s="199"/>
      <c r="B271" s="193"/>
      <c r="C271" s="195"/>
      <c r="D271" s="195"/>
      <c r="E271" s="191"/>
    </row>
    <row r="272" ht="12.75">
      <c r="A272" s="199"/>
    </row>
    <row r="273" spans="1:5" ht="12.75">
      <c r="A273" s="201"/>
      <c r="B273" s="183"/>
      <c r="C273" s="184"/>
      <c r="D273" s="184"/>
      <c r="E273" s="184"/>
    </row>
    <row r="274" ht="12.75">
      <c r="A274" s="199"/>
    </row>
    <row r="275" spans="1:5" ht="12.75">
      <c r="A275" s="199"/>
      <c r="B275" s="183"/>
      <c r="C275" s="184"/>
      <c r="D275" s="184"/>
      <c r="E275" s="184"/>
    </row>
    <row r="276" ht="12.75">
      <c r="A276" s="201"/>
    </row>
    <row r="277" spans="1:2" ht="12.75">
      <c r="A277" s="199"/>
      <c r="B277" s="189"/>
    </row>
    <row r="278" spans="1:5" ht="12.75">
      <c r="A278" s="199"/>
      <c r="B278" s="193"/>
      <c r="C278" s="195"/>
      <c r="D278" s="195"/>
      <c r="E278" s="191"/>
    </row>
    <row r="279" ht="12.75">
      <c r="A279" s="201"/>
    </row>
    <row r="280" spans="1:5" ht="12.75">
      <c r="A280" s="199"/>
      <c r="B280" s="183"/>
      <c r="C280" s="184"/>
      <c r="D280" s="184"/>
      <c r="E280" s="184"/>
    </row>
    <row r="281" ht="12.75">
      <c r="A281" s="199"/>
    </row>
    <row r="282" spans="1:5" ht="12.75">
      <c r="A282" s="201"/>
      <c r="B282" s="183"/>
      <c r="C282" s="184"/>
      <c r="D282" s="184"/>
      <c r="E282" s="184"/>
    </row>
    <row r="283" ht="12.75">
      <c r="A283" s="199"/>
    </row>
    <row r="284" spans="1:2" ht="12.75">
      <c r="A284" s="199"/>
      <c r="B284" s="189"/>
    </row>
    <row r="285" spans="1:5" ht="12.75">
      <c r="A285" s="201"/>
      <c r="B285" s="193"/>
      <c r="C285" s="195"/>
      <c r="D285" s="195"/>
      <c r="E285" s="191"/>
    </row>
    <row r="286" ht="12.75">
      <c r="A286" s="201"/>
    </row>
    <row r="287" spans="1:5" ht="12.75">
      <c r="A287" s="201"/>
      <c r="B287" s="183"/>
      <c r="C287" s="184"/>
      <c r="D287" s="184"/>
      <c r="E287" s="184"/>
    </row>
    <row r="288" ht="12.75">
      <c r="A288" s="199"/>
    </row>
    <row r="289" spans="1:5" ht="12.75">
      <c r="A289" s="199"/>
      <c r="B289" s="183"/>
      <c r="C289" s="184"/>
      <c r="D289" s="184"/>
      <c r="E289" s="184"/>
    </row>
    <row r="290" ht="12.75">
      <c r="A290" s="201"/>
    </row>
    <row r="291" spans="1:2" ht="12.75">
      <c r="A291" s="199"/>
      <c r="B291" s="189"/>
    </row>
    <row r="292" spans="1:5" ht="12.75">
      <c r="A292" s="199"/>
      <c r="B292" s="193"/>
      <c r="C292" s="195"/>
      <c r="D292" s="195"/>
      <c r="E292" s="191"/>
    </row>
    <row r="293" ht="12.75">
      <c r="A293" s="201"/>
    </row>
    <row r="294" spans="1:5" ht="12.75">
      <c r="A294" s="201"/>
      <c r="B294" s="183"/>
      <c r="C294" s="184"/>
      <c r="D294" s="184"/>
      <c r="E294" s="184"/>
    </row>
    <row r="295" ht="12.75">
      <c r="A295" s="201"/>
    </row>
    <row r="296" spans="1:5" ht="12.75">
      <c r="A296" s="201"/>
      <c r="B296" s="183"/>
      <c r="C296" s="184"/>
      <c r="D296" s="184"/>
      <c r="E296" s="184"/>
    </row>
    <row r="297" ht="12.75">
      <c r="A297" s="201"/>
    </row>
    <row r="298" spans="1:5" ht="12.75">
      <c r="A298" s="201"/>
      <c r="B298" s="183"/>
      <c r="C298" s="184"/>
      <c r="D298" s="184"/>
      <c r="E298" s="184"/>
    </row>
    <row r="299" ht="12.75">
      <c r="A299" s="199"/>
    </row>
    <row r="300" spans="1:5" ht="12.75">
      <c r="A300" s="199"/>
      <c r="B300" s="183"/>
      <c r="C300" s="184"/>
      <c r="D300" s="184"/>
      <c r="E300" s="184"/>
    </row>
    <row r="301" ht="12.75">
      <c r="A301" s="202"/>
    </row>
    <row r="302" ht="12.75">
      <c r="A302" s="201"/>
    </row>
    <row r="303" spans="1:2" ht="12.75">
      <c r="A303" s="201"/>
      <c r="B303" s="183"/>
    </row>
    <row r="304" ht="12.75">
      <c r="A304" s="201"/>
    </row>
    <row r="305" spans="1:2" ht="12.75">
      <c r="A305" s="201"/>
      <c r="B305" s="183"/>
    </row>
    <row r="306" ht="12.75">
      <c r="A306" s="201"/>
    </row>
    <row r="307" spans="1:5" ht="12.75">
      <c r="A307" s="199"/>
      <c r="B307" s="189"/>
      <c r="E307" s="190"/>
    </row>
    <row r="308" spans="1:5" ht="12.75">
      <c r="A308" s="199"/>
      <c r="B308" s="193"/>
      <c r="C308" s="195"/>
      <c r="D308" s="195"/>
      <c r="E308" s="191"/>
    </row>
    <row r="309" ht="12.75">
      <c r="A309" s="201"/>
    </row>
    <row r="310" spans="2:5" ht="12.75">
      <c r="B310" s="183"/>
      <c r="C310" s="184"/>
      <c r="D310" s="184"/>
      <c r="E310" s="184"/>
    </row>
    <row r="311" ht="12.75">
      <c r="A311" s="199"/>
    </row>
    <row r="312" spans="1:5" ht="12.75">
      <c r="A312" s="201"/>
      <c r="B312" s="189"/>
      <c r="E312" s="190"/>
    </row>
    <row r="313" spans="1:5" ht="12.75">
      <c r="A313" s="201"/>
      <c r="B313" s="193"/>
      <c r="C313" s="195"/>
      <c r="D313" s="195"/>
      <c r="E313" s="191"/>
    </row>
    <row r="314" ht="12.75">
      <c r="A314" s="199"/>
    </row>
    <row r="315" spans="1:5" ht="12.75">
      <c r="A315" s="201"/>
      <c r="B315" s="183"/>
      <c r="C315" s="184"/>
      <c r="D315" s="184"/>
      <c r="E315" s="184"/>
    </row>
    <row r="317" spans="1:5" ht="12.75">
      <c r="A317" s="203"/>
      <c r="B317" s="183"/>
      <c r="C317" s="184"/>
      <c r="D317" s="184"/>
      <c r="E317" s="184"/>
    </row>
    <row r="319" spans="1:5" ht="12.75">
      <c r="A319" s="199"/>
      <c r="B319" s="183"/>
      <c r="C319" s="184"/>
      <c r="D319" s="184"/>
      <c r="E319" s="184"/>
    </row>
    <row r="320" ht="12.75">
      <c r="A320" s="199"/>
    </row>
    <row r="321" ht="12.75">
      <c r="A321" s="199"/>
    </row>
    <row r="322" spans="1:2" ht="12.75">
      <c r="A322" s="201"/>
      <c r="B322" s="183"/>
    </row>
    <row r="323" ht="12.75">
      <c r="A323" s="201"/>
    </row>
    <row r="324" spans="1:2" ht="12.75">
      <c r="A324" s="199"/>
      <c r="B324" s="199"/>
    </row>
    <row r="325" ht="12.75">
      <c r="A325" s="199"/>
    </row>
    <row r="326" spans="1:5" ht="12.75">
      <c r="A326" s="201"/>
      <c r="B326" s="202"/>
      <c r="E326" s="190"/>
    </row>
    <row r="327" spans="1:5" ht="12.75">
      <c r="A327" s="201"/>
      <c r="B327" s="193"/>
      <c r="C327" s="195"/>
      <c r="D327" s="195"/>
      <c r="E327" s="191"/>
    </row>
    <row r="328" spans="1:5" ht="12.75">
      <c r="A328" s="201"/>
      <c r="B328" s="193"/>
      <c r="C328" s="195"/>
      <c r="D328" s="195"/>
      <c r="E328" s="191"/>
    </row>
    <row r="329" spans="1:5" ht="12.75">
      <c r="A329" s="201"/>
      <c r="B329" s="183"/>
      <c r="C329" s="184"/>
      <c r="D329" s="184"/>
      <c r="E329" s="184"/>
    </row>
    <row r="330" spans="1:5" ht="12.75">
      <c r="A330" s="201"/>
      <c r="B330" s="193"/>
      <c r="C330" s="195"/>
      <c r="D330" s="195"/>
      <c r="E330" s="191"/>
    </row>
    <row r="331" spans="1:2" ht="12.75">
      <c r="A331" s="199"/>
      <c r="B331" s="202"/>
    </row>
    <row r="332" spans="1:5" ht="12.75">
      <c r="A332" s="199"/>
      <c r="B332" s="198"/>
      <c r="E332" s="191"/>
    </row>
    <row r="333" spans="1:5" ht="12.75">
      <c r="A333" s="201"/>
      <c r="B333" s="198"/>
      <c r="E333" s="191"/>
    </row>
    <row r="334" spans="1:5" ht="12.75">
      <c r="A334" s="201"/>
      <c r="B334" s="183"/>
      <c r="C334" s="184"/>
      <c r="D334" s="184"/>
      <c r="E334" s="184"/>
    </row>
    <row r="335" ht="12.75">
      <c r="A335" s="201"/>
    </row>
    <row r="336" ht="12.75">
      <c r="A336" s="201"/>
    </row>
    <row r="337" ht="12.75">
      <c r="A337" s="201"/>
    </row>
    <row r="338" spans="1:2" ht="12.75">
      <c r="A338" s="182"/>
      <c r="B338" s="204"/>
    </row>
    <row r="339" spans="1:2" ht="12.75">
      <c r="A339" s="201"/>
      <c r="B339" s="2"/>
    </row>
    <row r="340" spans="1:5" ht="12.75">
      <c r="A340" s="199"/>
      <c r="B340" s="199"/>
      <c r="C340" s="17"/>
      <c r="D340" s="17"/>
      <c r="E340" s="17"/>
    </row>
    <row r="341" ht="12.75">
      <c r="A341" s="199"/>
    </row>
    <row r="342" ht="12.75">
      <c r="A342" s="199"/>
    </row>
    <row r="343" spans="1:2" ht="12.75">
      <c r="A343" s="201"/>
      <c r="B343" s="2"/>
    </row>
    <row r="344" spans="1:2" ht="12.75">
      <c r="A344" s="201"/>
      <c r="B344" s="2"/>
    </row>
    <row r="345" spans="1:5" ht="12.75">
      <c r="A345" s="199"/>
      <c r="B345" s="199"/>
      <c r="C345" s="17"/>
      <c r="D345" s="17"/>
      <c r="E345" s="17"/>
    </row>
    <row r="346" ht="12.75">
      <c r="A346" s="201"/>
    </row>
    <row r="347" ht="12.75">
      <c r="A347" s="199"/>
    </row>
    <row r="348" spans="1:2" ht="12.75">
      <c r="A348" s="199"/>
      <c r="B348" s="2"/>
    </row>
    <row r="349" spans="1:2" ht="12.75">
      <c r="A349" s="201"/>
      <c r="B349" s="2"/>
    </row>
    <row r="350" spans="1:5" ht="12.75">
      <c r="A350" s="201"/>
      <c r="B350" s="199"/>
      <c r="C350" s="17"/>
      <c r="D350" s="17"/>
      <c r="E350" s="17"/>
    </row>
    <row r="351" ht="12.75">
      <c r="A351" s="199"/>
    </row>
    <row r="352" ht="12.75">
      <c r="A352" s="199"/>
    </row>
    <row r="353" spans="1:2" ht="12.75">
      <c r="A353" s="201"/>
      <c r="B353" s="2"/>
    </row>
    <row r="354" ht="12.75">
      <c r="A354" s="198"/>
    </row>
    <row r="355" spans="2:5" ht="12.75">
      <c r="B355" s="199"/>
      <c r="C355" s="17"/>
      <c r="D355" s="17"/>
      <c r="E355" s="17"/>
    </row>
    <row r="356" ht="12.75">
      <c r="A356" s="182"/>
    </row>
    <row r="358" spans="1:2" ht="12.75">
      <c r="A358" s="182"/>
      <c r="B358" s="2"/>
    </row>
    <row r="361" spans="1:2" ht="12.75">
      <c r="A361" s="196"/>
      <c r="B361" s="2"/>
    </row>
    <row r="363" ht="12.75">
      <c r="A363" s="196"/>
    </row>
    <row r="364" ht="12.75">
      <c r="B364" s="2"/>
    </row>
    <row r="365" spans="1:2" ht="12.75">
      <c r="A365" s="183"/>
      <c r="B365" s="2"/>
    </row>
    <row r="366" spans="1:2" ht="12.75">
      <c r="A366" s="193"/>
      <c r="B366" s="2"/>
    </row>
    <row r="368" ht="12.75">
      <c r="A368" s="182"/>
    </row>
    <row r="369" ht="12.75">
      <c r="B369" s="166"/>
    </row>
    <row r="370" ht="12.75">
      <c r="A370" s="182"/>
    </row>
    <row r="372" spans="1:2" ht="12.75">
      <c r="A372" s="183"/>
      <c r="B372" s="2"/>
    </row>
    <row r="373" ht="12.75">
      <c r="A373" s="193"/>
    </row>
    <row r="375" spans="1:2" ht="12.75">
      <c r="A375" s="182"/>
      <c r="B375" s="2"/>
    </row>
    <row r="377" ht="12.75">
      <c r="A377" s="182"/>
    </row>
    <row r="378" ht="12.75">
      <c r="B378" s="2"/>
    </row>
    <row r="379" ht="12.75">
      <c r="A379" s="183"/>
    </row>
    <row r="380" ht="12.75">
      <c r="A380" s="193"/>
    </row>
    <row r="381" ht="12.75">
      <c r="B381" s="2"/>
    </row>
    <row r="382" ht="12.75">
      <c r="A382" s="182"/>
    </row>
    <row r="384" spans="1:2" ht="12.75">
      <c r="A384" s="182"/>
      <c r="B384" s="2"/>
    </row>
    <row r="386" ht="12.75">
      <c r="A386" s="183"/>
    </row>
    <row r="387" spans="1:2" ht="12.75">
      <c r="A387" s="193"/>
      <c r="B387" s="2"/>
    </row>
    <row r="388" ht="12.75">
      <c r="A388" s="193"/>
    </row>
    <row r="389" ht="12.75">
      <c r="A389" s="193"/>
    </row>
    <row r="390" spans="1:2" ht="12.75">
      <c r="A390" s="193"/>
      <c r="B390" s="2"/>
    </row>
    <row r="391" ht="12.75">
      <c r="A391" s="193"/>
    </row>
    <row r="393" spans="1:2" ht="12.75">
      <c r="A393" s="182"/>
      <c r="B393" s="2"/>
    </row>
    <row r="395" ht="12.75">
      <c r="A395" s="182"/>
    </row>
    <row r="396" ht="12.75">
      <c r="B396" s="2"/>
    </row>
    <row r="397" spans="1:2" ht="12.75">
      <c r="A397" s="183"/>
      <c r="B397" s="2"/>
    </row>
    <row r="398" ht="12.75">
      <c r="A398" s="193"/>
    </row>
    <row r="399" spans="1:2" ht="12.75">
      <c r="A399" s="193"/>
      <c r="B399" s="2"/>
    </row>
    <row r="400" ht="12.75">
      <c r="B400" s="2"/>
    </row>
    <row r="401" ht="12.75">
      <c r="A401" s="182"/>
    </row>
    <row r="402" ht="12.75">
      <c r="B402" s="2"/>
    </row>
    <row r="403" spans="1:2" ht="12.75">
      <c r="A403" s="182"/>
      <c r="B403" s="2"/>
    </row>
    <row r="404" spans="2:5" ht="12.75">
      <c r="B404" s="199"/>
      <c r="C404" s="17"/>
      <c r="D404" s="17"/>
      <c r="E404" s="17"/>
    </row>
    <row r="405" spans="1:2" ht="12.75">
      <c r="A405" s="183"/>
      <c r="B405" s="2"/>
    </row>
    <row r="406" ht="12.75">
      <c r="A406" s="193"/>
    </row>
    <row r="407" spans="1:2" ht="12.75">
      <c r="A407" s="193"/>
      <c r="B407" s="199"/>
    </row>
    <row r="408" ht="12.75">
      <c r="B408" s="199"/>
    </row>
    <row r="409" ht="12.75">
      <c r="A409" s="182"/>
    </row>
    <row r="410" ht="12.75">
      <c r="B410" s="2"/>
    </row>
    <row r="411" spans="1:2" ht="12.75">
      <c r="A411" s="182"/>
      <c r="B411" s="199"/>
    </row>
    <row r="413" spans="1:2" ht="12.75">
      <c r="A413" s="183"/>
      <c r="B413" s="2"/>
    </row>
    <row r="414" spans="1:2" ht="12.75">
      <c r="A414" s="193"/>
      <c r="B414" s="199"/>
    </row>
    <row r="415" ht="12.75">
      <c r="A415" s="193"/>
    </row>
    <row r="416" spans="1:2" ht="12.75">
      <c r="A416" s="193"/>
      <c r="B416" s="2"/>
    </row>
    <row r="417" spans="1:2" ht="12.75">
      <c r="A417" s="193"/>
      <c r="B417" s="199"/>
    </row>
    <row r="418" ht="12.75">
      <c r="A418" s="193"/>
    </row>
    <row r="419" spans="1:2" ht="12.75">
      <c r="A419" s="193"/>
      <c r="B419" s="2"/>
    </row>
    <row r="420" ht="12.75">
      <c r="A420" s="193"/>
    </row>
    <row r="421" ht="12.75">
      <c r="A421" s="193"/>
    </row>
    <row r="422" spans="1:2" ht="12.75">
      <c r="A422" s="193"/>
      <c r="B422" s="2"/>
    </row>
    <row r="423" ht="12.75">
      <c r="A423" s="193"/>
    </row>
    <row r="425" spans="1:2" ht="12.75">
      <c r="A425" s="182"/>
      <c r="B425" s="2"/>
    </row>
    <row r="427" spans="1:2" ht="12.75">
      <c r="A427" s="182"/>
      <c r="B427" s="201"/>
    </row>
    <row r="428" ht="12.75">
      <c r="B428" s="2"/>
    </row>
    <row r="429" spans="1:2" ht="12.75">
      <c r="A429" s="183"/>
      <c r="B429" s="2"/>
    </row>
    <row r="430" spans="1:2" ht="12.75">
      <c r="A430" s="193"/>
      <c r="B430" s="2"/>
    </row>
    <row r="431" ht="12.75">
      <c r="A431" s="193"/>
    </row>
    <row r="432" ht="12.75">
      <c r="A432" s="193"/>
    </row>
    <row r="433" spans="1:2" ht="12.75">
      <c r="A433" s="193"/>
      <c r="B433" s="2"/>
    </row>
    <row r="434" ht="12.75">
      <c r="A434" s="193"/>
    </row>
    <row r="435" ht="12.75">
      <c r="A435" s="193"/>
    </row>
    <row r="436" ht="12.75">
      <c r="B436" s="2"/>
    </row>
    <row r="437" spans="1:2" ht="12.75">
      <c r="A437" s="182"/>
      <c r="B437" s="2"/>
    </row>
    <row r="438" ht="12.75">
      <c r="B438" s="2"/>
    </row>
    <row r="439" spans="1:2" ht="12.75">
      <c r="A439" s="182"/>
      <c r="B439" s="2"/>
    </row>
    <row r="440" ht="12.75">
      <c r="B440" s="2"/>
    </row>
    <row r="441" spans="1:2" ht="12.75">
      <c r="A441" s="183"/>
      <c r="B441" s="2"/>
    </row>
    <row r="442" ht="12.75">
      <c r="A442" s="193"/>
    </row>
    <row r="443" spans="1:2" ht="12.75">
      <c r="A443" s="193"/>
      <c r="B443" s="2"/>
    </row>
    <row r="444" spans="1:2" ht="12.75">
      <c r="A444" s="193"/>
      <c r="B444" s="2"/>
    </row>
    <row r="445" ht="12.75">
      <c r="B445" s="2"/>
    </row>
    <row r="446" ht="12.75">
      <c r="B446" s="2"/>
    </row>
    <row r="447" spans="1:2" ht="12.75">
      <c r="A447" s="182"/>
      <c r="B447" s="2"/>
    </row>
    <row r="448" ht="12.75">
      <c r="B448" s="2"/>
    </row>
    <row r="449" spans="1:2" ht="12.75">
      <c r="A449" s="182"/>
      <c r="B449" s="2"/>
    </row>
    <row r="451" ht="12.75">
      <c r="A451" s="183"/>
    </row>
    <row r="452" spans="1:2" ht="12.75">
      <c r="A452" s="193"/>
      <c r="B452" s="2"/>
    </row>
    <row r="453" ht="12.75">
      <c r="B453" s="2"/>
    </row>
    <row r="454" spans="1:2" ht="12.75">
      <c r="A454" s="182"/>
      <c r="B454" s="2"/>
    </row>
    <row r="455" ht="12.75">
      <c r="B455" s="2"/>
    </row>
    <row r="456" spans="1:2" ht="12.75">
      <c r="A456" s="182"/>
      <c r="B456" s="2"/>
    </row>
    <row r="457" ht="12.75">
      <c r="B457" s="2"/>
    </row>
    <row r="458" spans="1:2" ht="12.75">
      <c r="A458" s="183"/>
      <c r="B458" s="2"/>
    </row>
    <row r="459" spans="1:2" ht="12.75">
      <c r="A459" s="193"/>
      <c r="B459" s="2"/>
    </row>
    <row r="460" spans="1:5" ht="12.75">
      <c r="A460" s="193"/>
      <c r="B460" s="199"/>
      <c r="C460" s="17"/>
      <c r="D460" s="17"/>
      <c r="E460" s="17"/>
    </row>
    <row r="461" ht="12.75">
      <c r="B461" s="2"/>
    </row>
    <row r="462" spans="1:2" ht="12.75">
      <c r="A462" s="182"/>
      <c r="B462" s="199"/>
    </row>
    <row r="464" ht="12.75">
      <c r="A464" s="182"/>
    </row>
    <row r="465" ht="12.75">
      <c r="B465" s="2"/>
    </row>
    <row r="466" spans="1:2" ht="12.75">
      <c r="A466" s="183"/>
      <c r="B466" s="2"/>
    </row>
    <row r="467" ht="12.75">
      <c r="A467" s="193"/>
    </row>
    <row r="468" ht="12.75">
      <c r="A468" s="193"/>
    </row>
    <row r="469" spans="1:2" ht="12.75">
      <c r="A469" s="193"/>
      <c r="B469" s="2"/>
    </row>
    <row r="470" spans="1:2" ht="12.75">
      <c r="A470" s="193"/>
      <c r="B470" s="2"/>
    </row>
    <row r="471" spans="1:2" ht="12.75">
      <c r="A471" s="193"/>
      <c r="B471" s="2"/>
    </row>
    <row r="472" spans="1:2" ht="12.75">
      <c r="A472" s="193"/>
      <c r="B472" s="2"/>
    </row>
    <row r="473" spans="1:2" ht="12.75">
      <c r="A473" s="193"/>
      <c r="B473" s="2"/>
    </row>
    <row r="474" ht="12.75">
      <c r="A474" s="193"/>
    </row>
    <row r="475" ht="12.75">
      <c r="A475" s="193"/>
    </row>
    <row r="476" spans="1:2" ht="12.75">
      <c r="A476" s="193"/>
      <c r="B476" s="2"/>
    </row>
    <row r="477" spans="1:2" ht="12.75">
      <c r="A477" s="193"/>
      <c r="B477" s="2"/>
    </row>
    <row r="478" ht="12.75">
      <c r="B478" s="2"/>
    </row>
    <row r="479" ht="12.75">
      <c r="B479" s="2"/>
    </row>
    <row r="480" spans="1:2" ht="12.75">
      <c r="A480" s="182"/>
      <c r="B480" s="2"/>
    </row>
    <row r="481" spans="2:5" ht="12.75">
      <c r="B481" s="199"/>
      <c r="C481" s="17"/>
      <c r="D481" s="17"/>
      <c r="E481" s="17"/>
    </row>
    <row r="482" spans="1:2" ht="12.75">
      <c r="A482" s="182"/>
      <c r="B482" s="2"/>
    </row>
    <row r="483" ht="12.75">
      <c r="B483" s="199"/>
    </row>
    <row r="486" ht="12.75">
      <c r="B486" s="2"/>
    </row>
    <row r="487" ht="12.75">
      <c r="B487" s="2"/>
    </row>
    <row r="489" ht="12.75">
      <c r="B489" s="2"/>
    </row>
    <row r="492" ht="12.75">
      <c r="B492" s="2"/>
    </row>
    <row r="493" ht="12.75">
      <c r="B493" s="2"/>
    </row>
    <row r="496" ht="12.75">
      <c r="B496" s="2"/>
    </row>
    <row r="499" spans="2:5" ht="12.75">
      <c r="B499" s="199"/>
      <c r="C499" s="17"/>
      <c r="D499" s="17"/>
      <c r="E499" s="17"/>
    </row>
    <row r="501" spans="2:5" ht="12.75">
      <c r="B501" s="183"/>
      <c r="C501" s="184"/>
      <c r="D501" s="184"/>
      <c r="E501" s="184"/>
    </row>
    <row r="504" ht="12.75">
      <c r="B504" s="183"/>
    </row>
    <row r="506" ht="12.75">
      <c r="B506" s="183"/>
    </row>
    <row r="508" ht="12.75">
      <c r="B508" s="189"/>
    </row>
    <row r="509" spans="2:5" ht="12.75">
      <c r="B509" s="193"/>
      <c r="C509" s="195"/>
      <c r="D509" s="195"/>
      <c r="E509" s="191"/>
    </row>
    <row r="511" spans="2:5" ht="12.75">
      <c r="B511" s="183"/>
      <c r="C511" s="184"/>
      <c r="D511" s="184"/>
      <c r="E511" s="184"/>
    </row>
    <row r="513" spans="2:5" ht="12.75">
      <c r="B513" s="183"/>
      <c r="C513" s="184"/>
      <c r="D513" s="184"/>
      <c r="E513" s="184"/>
    </row>
    <row r="515" ht="12.75">
      <c r="B515" s="189"/>
    </row>
    <row r="516" spans="2:5" ht="12.75">
      <c r="B516" s="193"/>
      <c r="C516" s="195"/>
      <c r="D516" s="195"/>
      <c r="E516" s="191"/>
    </row>
    <row r="518" spans="2:5" ht="12.75">
      <c r="B518" s="183"/>
      <c r="C518" s="184"/>
      <c r="D518" s="184"/>
      <c r="E518" s="184"/>
    </row>
    <row r="520" spans="2:5" ht="12.75">
      <c r="B520" s="183"/>
      <c r="C520" s="184"/>
      <c r="D520" s="184"/>
      <c r="E520" s="184"/>
    </row>
    <row r="522" ht="12.75">
      <c r="B522" s="189"/>
    </row>
    <row r="523" spans="2:5" ht="12.75">
      <c r="B523" s="193"/>
      <c r="C523" s="195"/>
      <c r="D523" s="195"/>
      <c r="E523" s="191"/>
    </row>
    <row r="525" spans="2:5" ht="12.75">
      <c r="B525" s="183"/>
      <c r="C525" s="184"/>
      <c r="D525" s="184"/>
      <c r="E525" s="184"/>
    </row>
    <row r="527" spans="2:5" ht="12.75">
      <c r="B527" s="183"/>
      <c r="C527" s="184"/>
      <c r="D527" s="184"/>
      <c r="E527" s="184"/>
    </row>
    <row r="529" ht="12.75">
      <c r="B529" s="189"/>
    </row>
    <row r="530" spans="2:5" ht="12.75">
      <c r="B530" s="193"/>
      <c r="C530" s="195"/>
      <c r="D530" s="195"/>
      <c r="E530" s="191"/>
    </row>
    <row r="531" spans="2:5" ht="12.75">
      <c r="B531" s="193"/>
      <c r="C531" s="195"/>
      <c r="D531" s="195"/>
      <c r="E531" s="191"/>
    </row>
    <row r="532" spans="2:5" ht="12.75">
      <c r="B532" s="193"/>
      <c r="C532" s="195"/>
      <c r="D532" s="195"/>
      <c r="E532" s="191"/>
    </row>
    <row r="533" spans="2:5" ht="12.75">
      <c r="B533" s="193"/>
      <c r="C533" s="195"/>
      <c r="D533" s="195"/>
      <c r="E533" s="191"/>
    </row>
    <row r="534" spans="2:5" ht="12.75">
      <c r="B534" s="193"/>
      <c r="C534" s="195"/>
      <c r="D534" s="195"/>
      <c r="E534" s="191"/>
    </row>
    <row r="536" spans="2:5" ht="12.75">
      <c r="B536" s="183"/>
      <c r="C536" s="184"/>
      <c r="D536" s="184"/>
      <c r="E536" s="184"/>
    </row>
    <row r="538" spans="2:5" ht="12.75">
      <c r="B538" s="183"/>
      <c r="C538" s="184"/>
      <c r="D538" s="184"/>
      <c r="E538" s="184"/>
    </row>
    <row r="540" ht="12.75">
      <c r="B540" s="189"/>
    </row>
    <row r="541" spans="2:5" ht="12.75">
      <c r="B541" s="193"/>
      <c r="C541" s="195"/>
      <c r="D541" s="195"/>
      <c r="E541" s="191"/>
    </row>
    <row r="542" spans="2:5" ht="12.75">
      <c r="B542" s="193"/>
      <c r="C542" s="195"/>
      <c r="D542" s="195"/>
      <c r="E542" s="191"/>
    </row>
    <row r="544" spans="2:5" ht="12.75">
      <c r="B544" s="183"/>
      <c r="C544" s="184"/>
      <c r="D544" s="184"/>
      <c r="E544" s="184"/>
    </row>
    <row r="546" spans="2:5" ht="12.75">
      <c r="B546" s="183"/>
      <c r="C546" s="184"/>
      <c r="D546" s="184"/>
      <c r="E546" s="184"/>
    </row>
    <row r="548" ht="12.75">
      <c r="B548" s="189"/>
    </row>
    <row r="549" spans="2:5" ht="12.75">
      <c r="B549" s="193"/>
      <c r="C549" s="195"/>
      <c r="D549" s="195"/>
      <c r="E549" s="191"/>
    </row>
    <row r="550" spans="2:5" ht="12.75">
      <c r="B550" s="193"/>
      <c r="C550" s="195"/>
      <c r="D550" s="195"/>
      <c r="E550" s="191"/>
    </row>
    <row r="552" spans="2:5" ht="12.75">
      <c r="B552" s="183"/>
      <c r="C552" s="184"/>
      <c r="D552" s="184"/>
      <c r="E552" s="184"/>
    </row>
    <row r="554" spans="2:5" ht="12.75">
      <c r="B554" s="183"/>
      <c r="C554" s="184"/>
      <c r="D554" s="184"/>
      <c r="E554" s="184"/>
    </row>
    <row r="556" ht="12.75">
      <c r="B556" s="189"/>
    </row>
    <row r="557" spans="2:5" ht="12.75">
      <c r="B557" s="193"/>
      <c r="C557" s="195"/>
      <c r="D557" s="195"/>
      <c r="E557" s="191"/>
    </row>
    <row r="558" spans="2:5" ht="12.75">
      <c r="B558" s="193"/>
      <c r="C558" s="195"/>
      <c r="D558" s="195"/>
      <c r="E558" s="191"/>
    </row>
    <row r="559" spans="2:5" ht="12.75">
      <c r="B559" s="193"/>
      <c r="C559" s="195"/>
      <c r="D559" s="195"/>
      <c r="E559" s="191"/>
    </row>
    <row r="560" spans="2:5" ht="12.75">
      <c r="B560" s="193"/>
      <c r="C560" s="195"/>
      <c r="D560" s="195"/>
      <c r="E560" s="191"/>
    </row>
    <row r="561" spans="2:5" ht="12.75">
      <c r="B561" s="193"/>
      <c r="C561" s="195"/>
      <c r="D561" s="195"/>
      <c r="E561" s="191"/>
    </row>
    <row r="562" spans="2:5" ht="12.75">
      <c r="B562" s="193"/>
      <c r="C562" s="195"/>
      <c r="D562" s="195"/>
      <c r="E562" s="191"/>
    </row>
    <row r="563" spans="2:5" ht="12.75">
      <c r="B563" s="193"/>
      <c r="C563" s="195"/>
      <c r="D563" s="195"/>
      <c r="E563" s="191"/>
    </row>
    <row r="564" spans="2:5" ht="12.75">
      <c r="B564" s="193"/>
      <c r="C564" s="195"/>
      <c r="D564" s="195"/>
      <c r="E564" s="191"/>
    </row>
    <row r="565" spans="2:5" ht="12.75">
      <c r="B565" s="193"/>
      <c r="C565" s="195"/>
      <c r="D565" s="195"/>
      <c r="E565" s="191"/>
    </row>
    <row r="566" spans="2:5" ht="12.75">
      <c r="B566" s="193"/>
      <c r="C566" s="195"/>
      <c r="D566" s="195"/>
      <c r="E566" s="191"/>
    </row>
    <row r="568" spans="2:5" ht="12.75">
      <c r="B568" s="183"/>
      <c r="C568" s="184"/>
      <c r="D568" s="184"/>
      <c r="E568" s="184"/>
    </row>
    <row r="570" spans="2:5" ht="12.75">
      <c r="B570" s="183"/>
      <c r="C570" s="184"/>
      <c r="D570" s="184"/>
      <c r="E570" s="184"/>
    </row>
    <row r="572" ht="12.75">
      <c r="B572" s="189"/>
    </row>
    <row r="573" spans="2:5" ht="12.75">
      <c r="B573" s="193"/>
      <c r="C573" s="195"/>
      <c r="D573" s="195"/>
      <c r="E573" s="191"/>
    </row>
    <row r="574" spans="2:5" ht="12.75">
      <c r="B574" s="193"/>
      <c r="C574" s="195"/>
      <c r="D574" s="195"/>
      <c r="E574" s="191"/>
    </row>
    <row r="575" spans="2:5" ht="12.75">
      <c r="B575" s="193"/>
      <c r="C575" s="195"/>
      <c r="D575" s="195"/>
      <c r="E575" s="191"/>
    </row>
    <row r="576" spans="2:5" ht="12.75">
      <c r="B576" s="193"/>
      <c r="C576" s="195"/>
      <c r="D576" s="195"/>
      <c r="E576" s="191"/>
    </row>
    <row r="577" spans="2:5" ht="12.75">
      <c r="B577" s="193"/>
      <c r="C577" s="195"/>
      <c r="D577" s="195"/>
      <c r="E577" s="191"/>
    </row>
    <row r="578" spans="2:5" ht="12.75">
      <c r="B578" s="193"/>
      <c r="C578" s="195"/>
      <c r="D578" s="195"/>
      <c r="E578" s="191"/>
    </row>
    <row r="580" spans="2:5" ht="12.75">
      <c r="B580" s="183"/>
      <c r="C580" s="184"/>
      <c r="D580" s="184"/>
      <c r="E580" s="184"/>
    </row>
    <row r="582" spans="2:5" ht="12.75">
      <c r="B582" s="183"/>
      <c r="C582" s="184"/>
      <c r="D582" s="184"/>
      <c r="E582" s="184"/>
    </row>
    <row r="584" ht="12.75">
      <c r="B584" s="189"/>
    </row>
    <row r="585" spans="2:5" ht="12.75">
      <c r="B585" s="193"/>
      <c r="C585" s="195"/>
      <c r="D585" s="195"/>
      <c r="E585" s="191"/>
    </row>
    <row r="586" spans="2:5" ht="12.75">
      <c r="B586" s="193"/>
      <c r="C586" s="195"/>
      <c r="D586" s="195"/>
      <c r="E586" s="191"/>
    </row>
    <row r="587" spans="2:5" ht="12.75">
      <c r="B587" s="193"/>
      <c r="C587" s="195"/>
      <c r="D587" s="195"/>
      <c r="E587" s="191"/>
    </row>
    <row r="590" spans="2:5" ht="12.75">
      <c r="B590" s="183"/>
      <c r="C590" s="184"/>
      <c r="D590" s="184"/>
      <c r="E590" s="184"/>
    </row>
    <row r="592" spans="2:5" ht="12.75">
      <c r="B592" s="183"/>
      <c r="C592" s="184"/>
      <c r="D592" s="184"/>
      <c r="E592" s="184"/>
    </row>
    <row r="594" ht="12.75">
      <c r="B594" s="189"/>
    </row>
    <row r="595" spans="2:5" ht="12.75">
      <c r="B595" s="193"/>
      <c r="C595" s="195"/>
      <c r="D595" s="195"/>
      <c r="E595" s="191"/>
    </row>
    <row r="597" spans="2:5" ht="12.75">
      <c r="B597" s="183"/>
      <c r="C597" s="184"/>
      <c r="D597" s="184"/>
      <c r="E597" s="184"/>
    </row>
    <row r="599" spans="2:5" ht="12.75">
      <c r="B599" s="183"/>
      <c r="C599" s="184"/>
      <c r="D599" s="184"/>
      <c r="E599" s="184"/>
    </row>
    <row r="601" ht="12.75">
      <c r="B601" s="189"/>
    </row>
    <row r="602" spans="2:5" ht="12.75">
      <c r="B602" s="193"/>
      <c r="C602" s="195"/>
      <c r="D602" s="195"/>
      <c r="E602" s="191"/>
    </row>
    <row r="603" spans="2:5" ht="12.75">
      <c r="B603" s="193"/>
      <c r="C603" s="195"/>
      <c r="D603" s="195"/>
      <c r="E603" s="191"/>
    </row>
    <row r="605" spans="2:5" ht="12.75">
      <c r="B605" s="183"/>
      <c r="C605" s="184"/>
      <c r="D605" s="184"/>
      <c r="E605" s="184"/>
    </row>
    <row r="607" spans="2:5" ht="12.75">
      <c r="B607" s="183"/>
      <c r="C607" s="184"/>
      <c r="D607" s="184"/>
      <c r="E607" s="184"/>
    </row>
    <row r="609" ht="12.75">
      <c r="B609" s="189"/>
    </row>
    <row r="610" spans="2:5" ht="12.75">
      <c r="B610" s="193"/>
      <c r="C610" s="195"/>
      <c r="D610" s="195"/>
      <c r="E610" s="191"/>
    </row>
    <row r="611" spans="2:5" ht="12.75">
      <c r="B611" s="193"/>
      <c r="C611" s="195"/>
      <c r="D611" s="195"/>
      <c r="E611" s="191"/>
    </row>
    <row r="612" spans="2:5" ht="12.75">
      <c r="B612" s="193"/>
      <c r="C612" s="195"/>
      <c r="D612" s="195"/>
      <c r="E612" s="191"/>
    </row>
    <row r="613" spans="2:5" ht="12.75">
      <c r="B613" s="193"/>
      <c r="C613" s="195"/>
      <c r="D613" s="195"/>
      <c r="E613" s="191"/>
    </row>
    <row r="614" spans="2:5" ht="12.75">
      <c r="B614" s="193"/>
      <c r="C614" s="195"/>
      <c r="D614" s="195"/>
      <c r="E614" s="191"/>
    </row>
    <row r="615" spans="2:5" ht="12.75">
      <c r="B615" s="193"/>
      <c r="C615" s="195"/>
      <c r="D615" s="195"/>
      <c r="E615" s="191"/>
    </row>
    <row r="616" spans="2:5" ht="12.75">
      <c r="B616" s="193"/>
      <c r="C616" s="195"/>
      <c r="D616" s="195"/>
      <c r="E616" s="191"/>
    </row>
    <row r="617" spans="2:5" ht="12.75">
      <c r="B617" s="193"/>
      <c r="C617" s="195"/>
      <c r="D617" s="195"/>
      <c r="E617" s="191"/>
    </row>
    <row r="618" spans="2:5" ht="12.75">
      <c r="B618" s="193"/>
      <c r="C618" s="195"/>
      <c r="D618" s="195"/>
      <c r="E618" s="191"/>
    </row>
    <row r="619" spans="2:5" ht="12.75">
      <c r="B619" s="193"/>
      <c r="C619" s="195"/>
      <c r="D619" s="195"/>
      <c r="E619" s="191"/>
    </row>
    <row r="620" spans="2:5" ht="12.75">
      <c r="B620" s="193"/>
      <c r="C620" s="195"/>
      <c r="D620" s="195"/>
      <c r="E620" s="191"/>
    </row>
    <row r="623" spans="2:5" ht="12.75">
      <c r="B623" s="183"/>
      <c r="C623" s="184"/>
      <c r="D623" s="184"/>
      <c r="E623" s="184"/>
    </row>
    <row r="625" spans="2:5" ht="12.75">
      <c r="B625" s="183"/>
      <c r="C625" s="184"/>
      <c r="D625" s="184"/>
      <c r="E625" s="184"/>
    </row>
  </sheetData>
  <sheetProtection/>
  <mergeCells count="3">
    <mergeCell ref="A1:E1"/>
    <mergeCell ref="G2:I2"/>
    <mergeCell ref="B96:B97"/>
  </mergeCells>
  <printOptions horizontalCentered="1"/>
  <pageMargins left="0.1968503937007874" right="0.1968503937007874" top="0.4330708661417323" bottom="0.5905511811023623" header="0.5118110236220472" footer="0.3937007874015748"/>
  <pageSetup firstPageNumber="6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2009-04-03T11:59:33Z</cp:lastPrinted>
  <dcterms:created xsi:type="dcterms:W3CDTF">2001-11-29T15:00:47Z</dcterms:created>
  <dcterms:modified xsi:type="dcterms:W3CDTF">2009-04-03T11:59:34Z</dcterms:modified>
  <cp:category/>
  <cp:version/>
  <cp:contentType/>
  <cp:contentStatus/>
</cp:coreProperties>
</file>